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otsiaalministeerium.ee\dfs\KasutajadTA\leena.albreht\Desktop\KORAK\"/>
    </mc:Choice>
  </mc:AlternateContent>
  <xr:revisionPtr revIDLastSave="0" documentId="13_ncr:1_{22B8C1DA-7F8A-4783-BA75-7E95D877212F}" xr6:coauthVersionLast="47" xr6:coauthVersionMax="47" xr10:uidLastSave="{00000000-0000-0000-0000-000000000000}"/>
  <bookViews>
    <workbookView xWindow="-110" yWindow="-110" windowWidth="19420" windowHeight="10420" activeTab="1" xr2:uid="{415FE533-F099-4ED5-8531-57BB80C0E1C6}"/>
  </bookViews>
  <sheets>
    <sheet name="Juhend" sheetId="2" r:id="rId1"/>
    <sheet name="Tegevused "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4" i="1" l="1"/>
  <c r="I74" i="1"/>
  <c r="K72" i="1"/>
  <c r="I72" i="1"/>
  <c r="K67" i="1"/>
  <c r="I67" i="1"/>
  <c r="K65" i="1"/>
  <c r="I65" i="1"/>
  <c r="K55" i="1"/>
  <c r="K54" i="1" s="1"/>
  <c r="I55" i="1"/>
  <c r="I54" i="1" s="1"/>
  <c r="K47" i="1"/>
  <c r="K46" i="1" s="1"/>
  <c r="I47" i="1"/>
  <c r="I46" i="1" s="1"/>
  <c r="K39" i="1"/>
  <c r="I39" i="1"/>
  <c r="K30" i="1"/>
  <c r="I30" i="1"/>
  <c r="K27" i="1"/>
  <c r="I27" i="1"/>
  <c r="K23" i="1"/>
  <c r="I23" i="1"/>
  <c r="K22" i="1"/>
  <c r="I22" i="1"/>
  <c r="I21" i="1" s="1"/>
  <c r="K20" i="1"/>
  <c r="I20" i="1"/>
  <c r="I15" i="1" s="1"/>
  <c r="K16" i="1"/>
  <c r="K12" i="1"/>
  <c r="I12" i="1"/>
  <c r="K7" i="1"/>
  <c r="I7" i="1"/>
  <c r="K6" i="1" l="1"/>
  <c r="K15" i="1"/>
  <c r="K29" i="1"/>
  <c r="I29" i="1"/>
  <c r="I64" i="1"/>
  <c r="K64" i="1"/>
  <c r="I14" i="1"/>
  <c r="K21" i="1"/>
  <c r="I6" i="1"/>
  <c r="K14" i="1" l="1"/>
</calcChain>
</file>

<file path=xl/sharedStrings.xml><?xml version="1.0" encoding="utf-8"?>
<sst xmlns="http://schemas.openxmlformats.org/spreadsheetml/2006/main" count="415" uniqueCount="275">
  <si>
    <t xml:space="preserve">NR </t>
  </si>
  <si>
    <t xml:space="preserve">Eesmärk/meede/tegevus </t>
  </si>
  <si>
    <t>Kirjeldus ja oodatav tulemus</t>
  </si>
  <si>
    <t>Vastutaja</t>
  </si>
  <si>
    <t xml:space="preserve">Algtase </t>
  </si>
  <si>
    <t>EA liik</t>
  </si>
  <si>
    <t xml:space="preserve">Eelarve põhjendus </t>
  </si>
  <si>
    <t xml:space="preserve">Tõhustatud on kiirgusohutuse taristu toimimine </t>
  </si>
  <si>
    <t>1.1.</t>
  </si>
  <si>
    <t>Meede: Ioniseerivast kiirgusest tulenevate ohutusnormide tagamiseks vajalike õigusaktide ja juhenddokumentide koostamine ja ajakohastamine rahvusvaheliste nõuete kohaselt</t>
  </si>
  <si>
    <t>1.1.1.</t>
  </si>
  <si>
    <t xml:space="preserve">Õigusaktide täiendamine </t>
  </si>
  <si>
    <t xml:space="preserve">Kiirgusohutuse riikliku taristu säilitamiseks ning arendamiseks on vajalik ajakohane seadusandlus. Rahvusvahelise Aatomienergiaagentuuri (IAEA) tehnilise koostööprojekti (2022-2025) raames viiakse läbi olemasoleva seadusandluse analüüs. Eelkõige on see seotud radioaktiivsete jäätmete lõppladustuspaiga rajamisega.  Tulenevalt vajadusest jätkatakse ka teiste kiirgusvaldkonna õigusaktide täiendamisega. </t>
  </si>
  <si>
    <t>KeM</t>
  </si>
  <si>
    <t xml:space="preserve">pidev </t>
  </si>
  <si>
    <t xml:space="preserve">VF </t>
  </si>
  <si>
    <t>IAEA tehnilise koostööprojekti kogueelarve 170 970 eurot, millest 86 970 eurot on IAEA rahastus. Omafinantseering arvestatud keskmise palga, inimeste arvu ning tööle kuluva aja põhjal.  Sellest radioaktiivsete jäätmete osas õigusloome analüüs ning arendamine  IAEA rahastus 22 050 eurot.</t>
  </si>
  <si>
    <t>1.1.2.</t>
  </si>
  <si>
    <t xml:space="preserve">Protseduuride väljatöötamine kiirgusohutuse järelevalve korraldamiseks </t>
  </si>
  <si>
    <t xml:space="preserve">KeA on läbi viimas pilootprojekti, mille sisuks on järelevalve teostamise planeerimine. Pilootprojekti vältel viiakse läbi koolitusi ning koostatakse kontrollide läbiviimiseks kontrollküsimustikke ja juhendeid. Ispektoreid koolitatakse kiirgusohutuse ning iga kiirgustegevuse valdkonna eripäradest lähtuvad ja kiirguskaitse büroo osaleb riiklikku järelevalvet ning haldus- ja väärteomenetlust puudutavatest koolitustest. Oodatavaks tulemuseks on täpse järelevalve plaani koostamine ja selle rakendamine. </t>
  </si>
  <si>
    <t>KeA</t>
  </si>
  <si>
    <t>RE</t>
  </si>
  <si>
    <t>Koolituse korraldamisega seotud kulud.</t>
  </si>
  <si>
    <t>-</t>
  </si>
  <si>
    <t xml:space="preserve">1.1.3. </t>
  </si>
  <si>
    <t xml:space="preserve">Rahvusvaheliste auditite ettevalmistamine ja läbiviimine </t>
  </si>
  <si>
    <t>Rahvusvaheliste auditite käigus hinnatakse Eesti kiirguskaitse taristut, radioaktiivsete jäätmete käitlemist riigis. Auditite tulemusena antakse Eesti riigile konkreetsed soovitused riikliku taristu arendamiseks ning kiirgusohutuse tagamiseks. 
IRRS missioon kordub eeldatavasti 2026, mistõttu on vajalik selle ettevalmistus 2025. aastal. Palve missiooniks peab esitama hiljemalt 2024.</t>
  </si>
  <si>
    <t>KeM, KeA</t>
  </si>
  <si>
    <t xml:space="preserve">VF, RE </t>
  </si>
  <si>
    <t>Eeldatavad tõlkekulud (2000 eurot) ning kohtumiste korraldamine  (2000 eurot).</t>
  </si>
  <si>
    <t>1.1.4.</t>
  </si>
  <si>
    <t xml:space="preserve">Riikliku kiirgustöötajate doosiregistri arendamine </t>
  </si>
  <si>
    <t xml:space="preserve">Riikliku doosiregistrisse kantakse väliskiiritusest põhjustatud efektiivdoosi suurus. Riikliku doosiregistri kasutuselevõtt aitab hõlbustada kiirgustegevusloa omajate ja Keskkonnaameti vahelist andmete edastamist.  2021. aasta lõpuks ei ole doosiregister avalikustatud, kõrvaldatakse veel viimaseid probleeme.  Kasutajatele tehakse kättesaadavaks see 2022. a esimeses pooles, mille tulemusena selgub ka järelarenduse vajadus. </t>
  </si>
  <si>
    <t>KeA, KEMIT</t>
  </si>
  <si>
    <t xml:space="preserve">RE </t>
  </si>
  <si>
    <t xml:space="preserve">2022. aasta toimub väikeste vigaste kõrvaldamine, 2023. a järelarenduse hinnanguline maksumus. </t>
  </si>
  <si>
    <t>1.2.</t>
  </si>
  <si>
    <t xml:space="preserve">Meede: Kiirgusohutuse tagamiseks kasutatavate mõõtetulemuste kvaliteedi tagamine </t>
  </si>
  <si>
    <t>1.2.1.</t>
  </si>
  <si>
    <t>Kiirgusmõõteseadmete kalibreerimiskeskuse (ingl Secondary Standard Dosimetry Laboratory (SSDL)) rajamine.</t>
  </si>
  <si>
    <t xml:space="preserve">Kiirgusohutuse tagamiseks kasutatavate kiirgusmõõteseadmete mõõtetulemuste kvaliteedi hoidmiseks on tarvis mõõteseadmeid regulaarselt kontrollida (kalibreerida). Eestis see võimalus puudub. SSDL-is hakkab toimuma järelevalves, kiirgussündmuste lahendamisel ja erinevates kiirgustegevustes kasutatavate kiirgusmõõteseadmete usaldusväärne, kiire ja kvaliteetne kalibreerimine, mis parandab mõõtetulemuste kvaliteeti ning seeläbi vähendab kiirgusohtu inimesele ja keskkonnale. Kalibreerimiskeskus on rajatud 2027. aastaks. </t>
  </si>
  <si>
    <t>A.L.A.R.A.</t>
  </si>
  <si>
    <t xml:space="preserve">VF, RE,  A.LA.R.A </t>
  </si>
  <si>
    <t>IAEA tehnilise koostöö programmi kogueelarve seadmete soetamiseks on 291 000 eurot (IAEA rahastus) ning A.L.A.R.A. omafinantseering on 30 000 eurot (keskuse ruumi rekonstrueerimine ja akrediteerimine). Tööjõuga seotud kulud 20 000 eurot on arvestatud riigieelarvelisest toetusest.</t>
  </si>
  <si>
    <t xml:space="preserve">Tagatud on kiirgusohutusalane teadlikkus ja pädevuse suurendamine </t>
  </si>
  <si>
    <t>2.1.</t>
  </si>
  <si>
    <t xml:space="preserve">Meede: Kiirgusalase koolitusvaldkonna arendamine </t>
  </si>
  <si>
    <t>2.1.1.</t>
  </si>
  <si>
    <t>Kiirgusalaste põhiteadmiste veebikursuse väljatöötamine</t>
  </si>
  <si>
    <t xml:space="preserve">Eesmärgiks tagada kiirgusvaldkonda suunduvatel inimestel emakeelne koolitusprogramm. Välja on töötatud kiirgusvaldkonna töötajatele mõeldud kiirgusalaste põhiteadmiste veebikursus. Esialgne versioon valmib 2025. aastal.  2022-2023 - õppeplatvormide kaardistamine, 2024 - õppeplatvormi välja valimine. </t>
  </si>
  <si>
    <t xml:space="preserve">IAEA tehnilise koostööprojekti kogueelarve 170 970 eurot, millest 86 970 eurot on IAEA rahastus. Omafinantseering arvestatud keskmise palga, inimeste arvu ning tööle kuluva aja põhjal. Õppeplatvormi välja töötamine sellest 18 900 eurot IAEA rahastuse näol.  Lisaks platvormi valimine 2023 ja 2024 5 000 eurot. </t>
  </si>
  <si>
    <t>2.1.2.</t>
  </si>
  <si>
    <t>Kiirgusohutust käsitleva loengukursuse avaliku-õigusliku kõrgkooli loodus- ja täppisteaduste valdkonna õppekavasse integreerimise võimalikkuse hindamine ning võimaluste leidmine</t>
  </si>
  <si>
    <t xml:space="preserve">Tegevus on oluline suurendamaks inimeste teadlikkust ioniseerivast kiirgusest ning et kiirgusest huvitatu saaks kõrgkoolist esmatasandi teadmised selles valdkonnas. Tegevusega alustatakse 2022. a. </t>
  </si>
  <si>
    <t xml:space="preserve"> - </t>
  </si>
  <si>
    <t>2.1.3.</t>
  </si>
  <si>
    <t>Projekteerimise ja ehitusega seotud õppekavade täiendamine looduskiirguse (eelkõige radooni) valdkonnas.</t>
  </si>
  <si>
    <t xml:space="preserve">Eesmärk on selle valdkonna spetsialistide teadlikkus looduskiirgusest, eriti just radoonist ja selle kaitsemeetmetest. Tegevusega plaanitakse alustada 2023. a. </t>
  </si>
  <si>
    <t>2.1.4.</t>
  </si>
  <si>
    <t>Regulaarsed kiirgusalased koolitused kiirgussündmustes esmareageerijatele</t>
  </si>
  <si>
    <t>Eesmärgiks pädevuse tõstmine esmareageerijatel, kes võivad tööülesannete täitmisel kiirgusallikatega vahetult kokku puutuda (PäA, PPA, kiirabi, MTA, A.L.A.R.A.; tegevuse peavastutaja on KeA).</t>
  </si>
  <si>
    <t>KeA, PPA, PäA, TervA, A.L.A.R.A.</t>
  </si>
  <si>
    <t>2.1.5.</t>
  </si>
  <si>
    <t>Järelevalveametnike (TI) koolitamine töökohtade radooni teemal</t>
  </si>
  <si>
    <t xml:space="preserve">Keskkonnaministri määruse nr 28 kohaselt on tööandja kohustatud töökohal läbi viima radoonimõõtmised. Tööinspektsioon kontrollib, kas mõõtmised on teostatud, kuid vajalik regulaarne TI inspektorite koolitus. </t>
  </si>
  <si>
    <t xml:space="preserve">Kohvipauside korraldus, 55 inimest ning 8€/in. Ühel teabepäeval kaks kohvipausi. </t>
  </si>
  <si>
    <t>2.2.</t>
  </si>
  <si>
    <t xml:space="preserve">Meede: Inimeste teadlikkuse suurendamine ioniseeriva kiirguse võimalikest ohtudest ning ohtude vähendamise meetoditest </t>
  </si>
  <si>
    <t>2.2.1.</t>
  </si>
  <si>
    <t xml:space="preserve">Kiirgusalaste teabepäevade korraldamine </t>
  </si>
  <si>
    <t xml:space="preserve">Teabepäevasid korraldatakse teavitamaks avalikkust viimastest muudatustest ning aktuaalsematest teemadest kiirgusekaitse valdkonnas. Avalikkus on seeläbi paremini kursis ning informeeritud. </t>
  </si>
  <si>
    <t>2.2.2.</t>
  </si>
  <si>
    <t>Radoonialaste koolituste korraldamine kõrgendatud radooniriskiga aladel asuvate kohalike omavalitsuste ametnikele</t>
  </si>
  <si>
    <t xml:space="preserve">Keskkonnaministri määruse nr 28 kohaselt on tööandja kohustatud töökohal läbi viima radoonimõõtmised, kui töökoht asub kõrgendatud radooniriskiga alal ning teatud asukohas. Oluline on seejuures tagada, et ka KOV-id oleks sellest teadlikud ning oskaksid jagada tööandjale infot või vastata päringutele. </t>
  </si>
  <si>
    <t>2.2.3.</t>
  </si>
  <si>
    <t>Potentsiaalselt ohtlikest kiirgusallikatest teavitamise ja kokku kogumise kampaaniate regulaarne korraldamine</t>
  </si>
  <si>
    <t xml:space="preserve">Tuumamaterjali sisaldavate seadmete ja muude potentsiaalselt ohtlike radioaktiivsete jäätmete kokkukogumise kampaaniaid korraldatakse regulaarselt. </t>
  </si>
  <si>
    <t>KeM, A.L.A.R.A.</t>
  </si>
  <si>
    <t xml:space="preserve">Eelarve varasemate kampaaniate korraldamise kogemusest. </t>
  </si>
  <si>
    <t>2.2.4.</t>
  </si>
  <si>
    <t>Hädaolukordade riskikommunikatsiooni korraldamine</t>
  </si>
  <si>
    <t xml:space="preserve">Kriisikommunikatsiooni juhendi koostamine algab 2022. Enne seda toimuvad ümberkorraldused kriiside juhtimise põhimõtetes. </t>
  </si>
  <si>
    <t>2.2.5.</t>
  </si>
  <si>
    <t xml:space="preserve">Elanikkonna radooniteadlikkuse suurendamine </t>
  </si>
  <si>
    <t xml:space="preserve">Eesmärgiks on, et elanikkond oleks informeeritud radoonist ning sellest tingitud terviseriskist ning teaks, millised kaitsemeetmeid on võimalik radooni vastu rakendada. Teavituskampaaniate läbiviimine. Võimalusel seotakse teavituskampaania siseõhu radooni uuringu läbiviimisega.  Teabematerjalide koostamine ja KeM ja KeA veebilehtede uuendamine. Ruumide siseõhu radooni mõõtetulemuste andmebaasi avalikustamine. </t>
  </si>
  <si>
    <t>Reklaamikampaania ning teavitusmaterjalide koostamine.</t>
  </si>
  <si>
    <t>2.3.</t>
  </si>
  <si>
    <t xml:space="preserve">Meede: Kiirgusspetsialistide piisava arvu tagamine Eestis </t>
  </si>
  <si>
    <t>2.3.1.</t>
  </si>
  <si>
    <t xml:space="preserve">Kiirguskaitse valdkonna pädevuse vajaduse kaardistamine  </t>
  </si>
  <si>
    <t xml:space="preserve">Seoses radioaktiivsete jäätmete lõppladustuspaiga rajamisega on vajalik teostada kompetentsivajaduste kaardistus ning tuua välja riskid, näiteks personali vähesusega kaasneda võivad riskid. </t>
  </si>
  <si>
    <t>KeM, KeA, A.L.A.R.A.</t>
  </si>
  <si>
    <t>Analüüsi tellimine lõppladustuspaiga kompetentsivajaduste kaardistamiseks.</t>
  </si>
  <si>
    <t xml:space="preserve">Vähendatud on radioaktiivsete jäätmete ja nende käitlemisega seotud ohte </t>
  </si>
  <si>
    <t>3.1.</t>
  </si>
  <si>
    <t xml:space="preserve">Meede: Radioaktiivsete jäätmete tekke vähendamine ja nende ohutu vaheladustamise korraldamine </t>
  </si>
  <si>
    <t>3.1.1.</t>
  </si>
  <si>
    <t>Olemasoleva vaheladustuspaiga haldamine</t>
  </si>
  <si>
    <t>Vaheladustuspaik on toimiv ning ohutu keskkonnale. Seireprogrammide täitmine ning vajadusel seiretulemustest lähtuvalt meetmekavade koostamine ja rakendamine.</t>
  </si>
  <si>
    <t>MKM, A.L.A.R.A.</t>
  </si>
  <si>
    <t>Riigieelarveline toetus riigile vajalike teenuste osutamiseks.</t>
  </si>
  <si>
    <t>3.1.2.</t>
  </si>
  <si>
    <r>
      <t>Radioaktiivsete jäätmete käitlemine</t>
    </r>
    <r>
      <rPr>
        <b/>
        <sz val="11"/>
        <color rgb="FF7030A0"/>
        <rFont val="Arial"/>
        <family val="2"/>
        <charset val="186"/>
      </rPr>
      <t xml:space="preserve"> </t>
    </r>
  </si>
  <si>
    <t>Radioaktiivsed jäätmed on nõuetekohaselt käideldud ja vaheladustatud.</t>
  </si>
  <si>
    <t>3.1.3.</t>
  </si>
  <si>
    <t xml:space="preserve">Tammiku jäätmehoidla ohutustamise lõpule viimine </t>
  </si>
  <si>
    <t>Hoidla on ohutustatud - jäätmed on hoidlast eemaldatud, hoidla on saastusest puhastatud, lammutatud ning vabastatud üldiseks kasutamiseks.</t>
  </si>
  <si>
    <t>3.1.4.</t>
  </si>
  <si>
    <t>Jäätmete iseloomustamise süsteemi arendamine alfa- ja beetakiirgajate määramiseks</t>
  </si>
  <si>
    <t>Alfa- ja beetakiirgajate määramist võimaldavate mõõteseadmete soetamine, mõõtemetoodikate koostamine ja personali koolitamine (2019-2029).</t>
  </si>
  <si>
    <t>Riigieelarveline toetus riigile vajalike teenuste osutamiseks. Ettevalmistavad tegevused (näiteks sobivate seadmete väljaselgitamine).</t>
  </si>
  <si>
    <t>3.1.5.</t>
  </si>
  <si>
    <t>Saastunud metallijäätmete kokkukogumine ja sulatamine</t>
  </si>
  <si>
    <t>Kokkukogutud saastunud metall iseloomustatakse ja saadetakse sulatmisele. Sulatamisest järgi jäänud kontsentreeritud jäätmed on nõuetekohaselt töödeldud ja pakendatud võimaldamaks nende edasist ladustamist vahe- või lõppladustuspaigas.</t>
  </si>
  <si>
    <t>A.L.A.R.A., KeM</t>
  </si>
  <si>
    <t>VF, RE</t>
  </si>
  <si>
    <t>ALARA TORT käskkiri (välisvahendid asjade ostmiseks ja teenuste tellimiseks), riigieelarveline toetus (tööjõukulu).</t>
  </si>
  <si>
    <t>3.1.6.</t>
  </si>
  <si>
    <t>Jäätmete käitlemise kvaliteedijuhtimissüsteemi arendamine</t>
  </si>
  <si>
    <t>Toimub pidev juhtimissüsteemi parendamine tagamaks radioaktiivsete jäätmete ohutut käitlemist.</t>
  </si>
  <si>
    <t>3.1.7.</t>
  </si>
  <si>
    <t>Radioaktiivsete jäätmete käitlusseadmete pargi arendamine ja jäätmete ladustamiseks vajalike pakendite soetamine</t>
  </si>
  <si>
    <t>Radioaktiivsete jäätmete käitlusseadmete parki arendatakse järjepidevalt, mis võimaldab jäätmeid lõppladustamiseks sobivalt käidelda. Samuti on soetatud ladustamiseks vajalikud jäätmepakendid.</t>
  </si>
  <si>
    <t>A.LA.R.A., MKM</t>
  </si>
  <si>
    <t>3.1.8.</t>
  </si>
  <si>
    <t>Omanikuta kiirgusallikate käitlussüsteemi arendamine ja käigus hoidmine</t>
  </si>
  <si>
    <t>Tagatud on omanikuta kiirgusallikate ohutu kokkukogumine ja nende järjepidev käitlemine.</t>
  </si>
  <si>
    <t>MKM, KeA, A.L.A.R.A.</t>
  </si>
  <si>
    <t>KIK</t>
  </si>
  <si>
    <t xml:space="preserve">Eelarve koostatud varasema tegevuse põhjalt. </t>
  </si>
  <si>
    <t xml:space="preserve">3.2. </t>
  </si>
  <si>
    <t xml:space="preserve">Meede: Radioaktiivsete jäätmete lõppladustuspaiga rajamise planeeringu (sh KSH) koostamine ja Paldiski endise tuumaobjekti reaktorsektsioonide dekomisjoneerimise keskkonnamõju hindamine </t>
  </si>
  <si>
    <t>3.2.1.</t>
  </si>
  <si>
    <t>Radioaktiivsete jäätmete lõppladustuspaiga rajamiseks eriplaneeringu koostamine ja keskkonnamõju strateegiline hindamine</t>
  </si>
  <si>
    <t>Eriplaneering on vajalik lõppladustuspaiga sobivaima asukoha leidmiseks.  Eriplaneering on koostatud ja mõjud on hinnatud.</t>
  </si>
  <si>
    <t>Lääne-Harju VV, KeM, MKM, KeA, A.L.A.R.A.</t>
  </si>
  <si>
    <t xml:space="preserve">VF, KIK, RE </t>
  </si>
  <si>
    <t>Aastatel 2022-2023 on aluseks ALARA TORT käskkiri ning läbi viidud hanke eelarve (välisvahendid teenuste tellimiseks) ja riigieelarveline toetus (tööjõukulu). Aastate 2024-2025 puhul on tegemist hinnanguga varasemate hangete läbiviimise põhjalt.</t>
  </si>
  <si>
    <t>3.2.2.</t>
  </si>
  <si>
    <t>Radioaktiivsete jäätmete lõppladustuspaiga rajamiseks  ja Paldiski endise tuumabjekti reaktorsektsioonide likvideerimiseks vajalike uuringute tellimine</t>
  </si>
  <si>
    <t>Teostatakse paiga asukoha valiku uuringud nagu näiteks tektoonilise omapära kaardistamine, seismiline analüüs, maapõue geoloogilis-litoloogilise koostise analüüs, maapinna reljeefi analüüs ja geodeetilised uuringud, hüdrogeoloogiliste tingimuste analüüs, klimaatiliste tingimuste uuring, keskkonna uuring (floora, fauna, liikide elupaigad, harjumused jne), sotsiaalse olukorra uuring (olulised kogukonnad, maa kasutusotstarve, maa omandiõigus, majanduslikud aspektid, kultuuriloolised aspektid jne), teede ja taristu analüüs jne.
Reaktorsektsioonide likvideerimiseks teostatakse uuringud nagu näiteks Paldiski objekti peahoone seisukorra insenertehniline uuring, reaktorisektsioonide radioloogiline uuring, reaktorisarkofaagide ja reaktorisektsioonide konstruktsiooni uuring jne.</t>
  </si>
  <si>
    <t>KeM, MKM, KeA, A.L.A.R.A.</t>
  </si>
  <si>
    <t>3.2.3.</t>
  </si>
  <si>
    <t>Lõppladustuspaiga rajamise ja reaktorisektsioonide dekomissioneerimise kommunikatsioonistrateegia koostamine ja rakendamine</t>
  </si>
  <si>
    <t>Strateegia sätestab kommunikatsiooni eesmärgid ning identifitseerib sihtgrupid. Strateegia sisaldab kava tulevasteks tegevusteks. Edaspidi põhineb kommunikatsioon strateegial, mida regulaarselt üle vaadetakse ja vajadusel täiendatakse.</t>
  </si>
  <si>
    <t>KeM, MKM, Lääne-Harju VV, A.L.A.R.A.</t>
  </si>
  <si>
    <t>Aastatel 2022-2023 on aluseks ALARA TORT käskkiri ning läbi viidud hanke eelarve. 2024-2025 on hinnanguline allikate vajadus.</t>
  </si>
  <si>
    <t>3.2.4.</t>
  </si>
  <si>
    <t xml:space="preserve">Paldiski endise tuumaobjekti reaktorisektsioonide dekomissioneerimise KMH algatamine </t>
  </si>
  <si>
    <t>KMH on algatatud.</t>
  </si>
  <si>
    <t>KeM, MKM, A.L.A.R.A..</t>
  </si>
  <si>
    <t>Eeldatav maksumus. Sisend saadud radioaktiivsete jäätmete vaheladustuspaiga haldajalt.  Katteallikaks on planeeritud välisvahendid KMH teenuste tellimiseks 500 000 eurot ja riigieelarveline toetus (tööjõukulu) kokku 25 000 eurot.</t>
  </si>
  <si>
    <t>3.3.</t>
  </si>
  <si>
    <t xml:space="preserve">Meede: Looduslike radionukliide sisaldava radioaktiivse materjali (NORM-i) taaskasutamise ja käitlemise arendamine ja ladustamise korra loomine </t>
  </si>
  <si>
    <t>3.3.1.</t>
  </si>
  <si>
    <t xml:space="preserve">NORMide käitlemise valdkonna teadus- ja arendustegevuse toetamine, NORM-tööstuse kiirgusohutushinnangu juhendi koostamine ning NORM käitlusüsteemi loomise toetamine  </t>
  </si>
  <si>
    <t xml:space="preserve">Tööstuses, kus võib tekkida NORM jääke või jäätmeid, on vajalik koostada kiirgusohutushinnang. Selle hõlbustamiseks on vajalik koostada kiirgusohutushinnangu juhend, mille läbi võimalik aidata operaatoril teadvustada kiirguskaitselisi aspekte oma tegevuses. </t>
  </si>
  <si>
    <t xml:space="preserve">Tagatud on valmisolek kiirgussündmuste ennetamiseks ja lahendamiseks </t>
  </si>
  <si>
    <t xml:space="preserve">4.1. </t>
  </si>
  <si>
    <t xml:space="preserve">Meede: Kiirgushädaolukordade lahendamise plaani (HOLP) koostamine ja plaanikohase valmisoleku tagamine </t>
  </si>
  <si>
    <t>4.1.1.</t>
  </si>
  <si>
    <t xml:space="preserve">HOLP ajakohastamine </t>
  </si>
  <si>
    <t>HOS § 15 ja VVm 78, 29.07.2021:  plaani toimimise ja ajakohasuse ülevaatamine vähemalt üks kord kahe aasta jooksul. Hädaolukorra lahendamise plaan on koostöökokkulepe, milles hädaolukorra lahendamist juhtiv asutus ja hädaolukorra lahendamisse kaasatud asutus või isik lepivad kokku hädaolukorra lahendamise korralduse.</t>
  </si>
  <si>
    <t>4.1.2.</t>
  </si>
  <si>
    <t xml:space="preserve">Kiirgus- või tuumaõnnetuste alasel õppusel osalemine ja nende korraldamine </t>
  </si>
  <si>
    <t>HOS § 18: Hädaolukorra lahendamist juhtiv asutus korraldab õppuse vähemalt üks kord kahe aasta jooksul. Kriisireguleerimisõppus (edaspidi õppus) korraldatakse hädaolukorra lahendamise võime kontrollimiseks või harjutamiseks ning sellel osalevad üldjuhul kõik pädevad asutused. Õppustel osalemine aitab arendada kiirgus- ja tuumaõnnetuste alast pädevust. Õppuste raames edendatakse koostööd ka teiste riikidega ning saadakse ülevaade sealsetest praktikatest, mida saab rakendada ka Eesti riigis taoliste õnnetuste lahendamise planeerimisel.</t>
  </si>
  <si>
    <t>KeA, KeM</t>
  </si>
  <si>
    <t xml:space="preserve">2022. aastal on plaanis korralda kiirgusõnnetuse õppus, mis keskendub kommunikatsioonile. Kulu on peamiselt toitlustus. </t>
  </si>
  <si>
    <t>4.1.3.</t>
  </si>
  <si>
    <t xml:space="preserve">Keskkonnaameti mõõtevahendite ja kaitsevarustuse baasi uuendamine </t>
  </si>
  <si>
    <t xml:space="preserve">Mõõtevahendite ning kaitsevarustuse pidev uuendamine aitab arendada Eesti valmisolekut kiirgushädaolukordadeks. Kaasaegsed mõõtevahendid aitavad kaasa olukorra täpsemale hindamisele ja see omakorda olukorra kiiremale lahendamisele. Oluline roll on ka olemasolevate mõõtevahendite hooldusel. Kaitsevarustuse uuendamine on eelkõige oluline olukorra lahendamisse kaasatud personali efektiivsemaks kaitseks. </t>
  </si>
  <si>
    <t>4.1.4.</t>
  </si>
  <si>
    <t xml:space="preserve">Maksu- ja Tolliameti mõõtevahendite ja kaitsevarustuse baasi uuendamine </t>
  </si>
  <si>
    <t xml:space="preserve">Mõõtevahendite ning kaitsevarustuse pidev uuendamine aitab  hoida Maksu- ja Tolliameti võimekust tööülesannete täitmisel. </t>
  </si>
  <si>
    <t>MTA</t>
  </si>
  <si>
    <t>4.1.5.</t>
  </si>
  <si>
    <t xml:space="preserve">Kiirgusohu varajase hoiatamise süsteemi töö ja toimepidevuse tagamine </t>
  </si>
  <si>
    <t>Süsteemi töö on tagatud regulaarsete hooldustega ning toimepidevus on tagatud. Tegevuste alla kuulub nii võimaliku garantiiremondi korraldamine ja seadmete kohapealsete kalibreerimiste ja täpsustestide läbiviimine ning tarkvara uuendamine.</t>
  </si>
  <si>
    <t xml:space="preserve">Iga-aastased automaatseirevõrgu hooldusleping IT-toe ja tootja vahel ning  Argos tarkvara aastamaks 7500 eurot aastat. </t>
  </si>
  <si>
    <t>4.1.6.</t>
  </si>
  <si>
    <t xml:space="preserve">AS A.L.A.R.A. mõõtevahendite ja saasteärastuseks vajalike seadmetebaasi uuendamine ning reageerimisvõimekuse tõstmine </t>
  </si>
  <si>
    <t>Ettevalmistavateks tegevusteks on saasteärastuseks vajalike mõõtevahendite ja seadmete vajaduse üle vaatamine. Samuti selgitatakse välja personali koolitusvajadus ning vajadus reageerimisvõimekuse tõstmiseks. Hetkel on AS A.L.A.R.A. reageerimisvõimekus 13/7. Kiirgushädaolukordade lahendamiseks vajalikud mõõtevahendid ja seadmed on soetatud, töötajad on koolitatud ja  vajadusel on 13/7 reageerimisvõimekus arendatud 24/7 reageerimisvõimekuseks.</t>
  </si>
  <si>
    <t>Eeldatav maksumus, mis on saadud suurõnnetuste ja hädaolukordade ennetamise ja likvideerimise suutlikkuse tõstmise alase projekti (2007-2008) tulemusena. Projekti tulemusena toodi välja vajalikud seadmed ning koolitusvajadus. Hinnanguliselt jaguneb summa vastavalt 1,7 MEUR seadmetele ning 25 000 eurot koolituseks. Lisandub riigieelarveline toetus tööjõukulu näol 40 000 eurot.  Sisend saadud radioaktiivsete jäätmete vaheladustuspaiga haldajalt.</t>
  </si>
  <si>
    <t xml:space="preserve">Vähendatud on looduslikest kiirgusallikatest tingitud ohte </t>
  </si>
  <si>
    <t>5.1.</t>
  </si>
  <si>
    <t xml:space="preserve">Meede: Looduslikest kiirgusallikatest tingitud ohtude minimeerimine </t>
  </si>
  <si>
    <t>5.1.1.</t>
  </si>
  <si>
    <t>Radooniriski osas täiendava uuringuvajaduse alade pinnaseõhu ja siseõhu radooniuuringute tegemine.</t>
  </si>
  <si>
    <t xml:space="preserve">EN direktiivi 2013/59/EURATOM  kohaselt määrab liikmesriik kindlaks alad, kus radoonisisaldus ületab märkimisväärses arvus hoonete riikliku viitetaseme. Tegevuse tulemusena valmib ülevaade kõrge radooniriskiga aladest Eestist. Tulemusi kasutavad nii tööandjad kui ehitusvaldkond. </t>
  </si>
  <si>
    <t>KeM, EGT, KeA</t>
  </si>
  <si>
    <t xml:space="preserve">Plaanis jätkata uuringu III ja IV etapiga 2022 ja 2023 aastal. 2024. aastaks planeeritud vajadusel lisamõõtmised andmelünkade täitmiseks st IV etapi lõpus tehakse ettepanek V etapiks.  </t>
  </si>
  <si>
    <t xml:space="preserve">5.1.2. </t>
  </si>
  <si>
    <t>Üleriigilisise siseruumide õhu radooniuuringu läbiviimine</t>
  </si>
  <si>
    <t xml:space="preserve">EN direktiivi 2013/59/EURATOM  kohaselt määrab liikmesriik kindlaks alad, kus radoonisisaldus ületab märkimisväärses arvus hoonete riikliku viitetaseme. Uuringu tulemused on sisendis radoonikiirituse vähendamise strateegia koostamisel. </t>
  </si>
  <si>
    <t>Eelarve uuringu I etapi põhjalt, sisaldab detektorite jaotamise ning tagasi saamisega seotud kulusid.</t>
  </si>
  <si>
    <t>5.1.3.</t>
  </si>
  <si>
    <t>Keskkonnaameti radoonimõõteseadmete uuendamine.</t>
  </si>
  <si>
    <t xml:space="preserve">Radoonimõõteseadmed on kaasaegsed ning võimaldavad saada kvaliteetseid mõõtetulemusi. </t>
  </si>
  <si>
    <t>Seadme ost</t>
  </si>
  <si>
    <t>5.1.4.</t>
  </si>
  <si>
    <t>Joogivee määruse nr 61 rakendamise kontrollimine seoses radioloogiliste näitajate kontrollväärtuse ületamisega</t>
  </si>
  <si>
    <t xml:space="preserve">Joogiveele on kehtestatud radionukliidide sissevõtust tingitud indikatiivdoos, mille ületamisel peab veevärk hindama kas ja mil määral on mõistlik võtta meetmeid indikatiivdoosi alandamiseks. Üheks võimaluseks on kulu-tulu analüüsi teostamine hindamaks, kas on mõistlik üle minna uuele tehnoloogiale.  Kulu-tulu analüüsi metoodikat tutvustatakse veekäitlejatele ja tehakse neile kättesaadavaks. Sellele eelneb dokumendi tõlkimine ning kohandamine. </t>
  </si>
  <si>
    <t>TervA</t>
  </si>
  <si>
    <t>Eelarve arvestatud teabepäevade läbiviimiseks.</t>
  </si>
  <si>
    <t>5.1.5.</t>
  </si>
  <si>
    <t>Sillamäe jäätmehoidla radioaktiivsuse seire ning selle ülevaatus</t>
  </si>
  <si>
    <t xml:space="preserve">Seire eesmärgiks on tagada Sillamäe radioaktiivsete jäätmete hoidla ohutus. Seire ülevaatuse käigus hinnatakse edasist seirevajadust. </t>
  </si>
  <si>
    <t>KeM, AS Ökosil</t>
  </si>
  <si>
    <t xml:space="preserve">Eelarve välja kujunenud varasema järelseire käigus.  Lisaks eksperthinnang seireandmete analüüsiks eesmärgiga üle vaadata seirevajadus 2023-2024 kokku 10 000 eurot. </t>
  </si>
  <si>
    <t>5.1.6.</t>
  </si>
  <si>
    <t>Siseruumide õhu ja samal krundil mõõdetud pinnaseõhu radoonisisalduse korrelatsiooni uurimine</t>
  </si>
  <si>
    <t>Korrelatsiooni uurimiseks kasutatakse võimalusel olemasolevaid mõõteandmed ning vajadusel hangitakse neid juurde. Tulemuste abil on võimalik välja töötada soovitusi ehitusvaldkonnale ning elanikele.</t>
  </si>
  <si>
    <t>Uuringu eeldatav maksumus</t>
  </si>
  <si>
    <t>5.1.7.</t>
  </si>
  <si>
    <t xml:space="preserve">
Radoonist tingitud kopsuvähijuhtude välja selgitamine Eestis </t>
  </si>
  <si>
    <t>Uuringu eesmärgiks on välja selgitada aastane radoonist põhjustatud kopsuvähi juhtude arv Eestis. Tulemusi kasutatakse ühe sisendina pikaajalise radoonist tingitud terviseriski vähendamise strateegia välja töötamisel.</t>
  </si>
  <si>
    <t>KeM, SoM</t>
  </si>
  <si>
    <t>5.1.8.</t>
  </si>
  <si>
    <t xml:space="preserve">Väikeelamute ja korterelamute rekonstrueerimise toetamise programmides radooniga arvestamine </t>
  </si>
  <si>
    <t>Eesti on üle võtnud EN direktiivi 2013/59/Euratom, mille kohaselt koostab liikmesriik radooni riikliku tegevuskava. Direktiivi kohaselt  peab liikmesriik asjakohasusel toetama radooniuuringuid ja parandusmeetmete võtmist, eriti väga kõrge radoonisisaldusega eramute puhul. Sisend antud tegevusse tuleb rakendusplaani tegevustest 5.1.1. ning 5.1.2.</t>
  </si>
  <si>
    <t xml:space="preserve">KeM, KeA </t>
  </si>
  <si>
    <t xml:space="preserve">Tagatud on meditsiinikiirituse põhjendatud kasutamine ja kiirgusohutus </t>
  </si>
  <si>
    <t>6.1.</t>
  </si>
  <si>
    <t xml:space="preserve">Meede: Meditsiinikiirituse protseduuride põhjendatuse hindamiseks on kindlaks määratud jätkusuutlik ja ühtne korraldus </t>
  </si>
  <si>
    <t>6.1.1.</t>
  </si>
  <si>
    <t xml:space="preserve">Meditsiinikiiritusprotseduurile suunamise põhjendatuse uuring </t>
  </si>
  <si>
    <t xml:space="preserve">Viiakse läbi uuring, mille raames hinnatakse meditsiinikiiritusprotseduuride suunamise põhjendatust. Uuringu tulemusena saadakse ülevaade, kuidas meditsiinikiirituse valdkonnas järgitakse põhjendatuse printsiipi ning tulemuste alusel on võimalik välja töötada plaan teadlikkuse suurendamiseks põhjendatuse printsiibist.  </t>
  </si>
  <si>
    <t>Eeldatav uuringu maksumus: keskmine palk (1600) x inimeste arv (4) x uuringu kestus (6 kuud).</t>
  </si>
  <si>
    <t xml:space="preserve">6.2. </t>
  </si>
  <si>
    <t>Meede: Meditsiinikiirituse kliinilisel kasutamisel toimib kiirgusteadlikkuse, heade praktikavõtete kasutamise ja kiirgusohutuse põhimõtete järgimise edendamine, sellekohaste juhend- ja teabematerjalide väljatöötamine ning järelevalve</t>
  </si>
  <si>
    <t>6.2.1.</t>
  </si>
  <si>
    <t>Diagnostiliste referentsväärtuste kehtestamine, regulaarse ülevaatamise tagamine, DRL kehtestamiseks ja ülevaatamiseks vajalike täiendavate andmete kogumine, vajadusel diagnostiliste referentsväärtuste kogumiseks vajaliku juhendmaterjali uuendamine. Referentsprotseduuride ülevaatamine aastaks 2020</t>
  </si>
  <si>
    <t xml:space="preserve">Referentsprotsetuuride ülevaatamine koos DRL ajakohastamisega on kavantatud teha 2022.a I kvartalis. Referentsprotseduurid on üle vaadatud. Olemasolevaid diagnostilisi referentsväärtusi on vastavalt vajadusele uuendatud ning on kehtestatud uusi diagnostilisi referentsväärtusi. </t>
  </si>
  <si>
    <t>TervA, SoM</t>
  </si>
  <si>
    <t>6.2.2.</t>
  </si>
  <si>
    <t>Tegevuskava loomine. Tegevuskava alusel toimub tervise- ja tööministri 19. detsembri 2018. a määruse „Meditsiinikiirituse protseduuride kiirgusohutusnõuded, meditsiinikiirituse protseduuride kliinilise auditi nõuded ning diagnostilised referentsväärtused ja nende määramise nõuded“ meditsiinikiirituse kasutamise kliinilist kvaliteeti käsitlevate sätete täitmise kontrollimine, juurutamine ja edendamine</t>
  </si>
  <si>
    <t>Tegevuskava on loodud.</t>
  </si>
  <si>
    <t>TervA, KeA</t>
  </si>
  <si>
    <t>6.2.3.</t>
  </si>
  <si>
    <t>Rahvusvahelise nõuandva missiooni ettevalmistamine</t>
  </si>
  <si>
    <t>Missiooni käigus tutvutakse Eesti olukorraga. Jälgitakse kiirgusohutuse reeglite täitmist ja antakse omapoolseid nõuandeid. Missiooni tulemusena antakse Eestile soovitused ja vajadusel ettepanekud meditsiinikiirituses kiirgusohutuse ja kiirguskaitse parendamiseks.</t>
  </si>
  <si>
    <t>KeA, SoM, KeM</t>
  </si>
  <si>
    <t>Ürituste korraldamine, tõlked</t>
  </si>
  <si>
    <t>6.2.4.</t>
  </si>
  <si>
    <t xml:space="preserve">Kompuutertomograafia uuringutele suunamise parendamine </t>
  </si>
  <si>
    <t xml:space="preserve">Eesti osaleb Euroopa Komisjoni projektis, mille eesmärk on parandada kompuutertomograafia uuringutele suunamist. Projekti käigus toimub ka kompuutertomograafia uuringutele suunamise hinnang. Lisaks KeA-le osalevad projektis ka Eesti Radioloogia Ühing ning KT-d kasutavad tervishoiuasutused. Projekti periood 2021-2024. KeA-l on koordineeriv roll. </t>
  </si>
  <si>
    <t>6.3.</t>
  </si>
  <si>
    <t>Meede: Meditsiinikiirituse protseduuride kliinilise auditi tegemiseks vajaliku pädevuse edendamine</t>
  </si>
  <si>
    <t>6.3.1.</t>
  </si>
  <si>
    <t>Kliinilise auditite läbiviijate koolitajate koolitamine</t>
  </si>
  <si>
    <t xml:space="preserve">Kliinilise auditite läbiviijate koolitajad on koolitatud. Alustada tuleb kliinilise auditi läbiviimiseks juhendi koostamisega IAEA juhendi põhjal. </t>
  </si>
  <si>
    <t>KeA, SoM, TervA</t>
  </si>
  <si>
    <t>Koolituse korraldamine</t>
  </si>
  <si>
    <t>6.4.</t>
  </si>
  <si>
    <t>Meede: Meditsiinikiiritusest saadava aastase elanikudoosi taseme hindamise juurutamine</t>
  </si>
  <si>
    <t>6.4.1.</t>
  </si>
  <si>
    <t>Võimaluste kaardistamine radioloogiliste uuringute klassifikaatori kasutusele võtuks tervishoiuteenuse osutajate poolt ja tervise infosüsteemi statistika mooduli arendamine</t>
  </si>
  <si>
    <t xml:space="preserve">Selgitatud välja, kas on võimalik luua kõiki osapooli rahuldav radioloogiliste uuringute klassifikaator. </t>
  </si>
  <si>
    <t>SoM</t>
  </si>
  <si>
    <t>6.4.2.</t>
  </si>
  <si>
    <t>Meditsiinikiiritusest saadava aastase patsiendi kogudoosi andmete kogumise võimaluste välja selgitamine sõltuvalt tervise infosüsteemi statistika moodulisse ligipääsuga seotud piirangutest</t>
  </si>
  <si>
    <t xml:space="preserve">Kokku on lepitud patsiendi kogudoosi taseme põhimõtetes. </t>
  </si>
  <si>
    <t>Planeeritud</t>
  </si>
  <si>
    <t>Tegelik</t>
  </si>
  <si>
    <t>Kommentaarid, selgitused</t>
  </si>
  <si>
    <r>
      <t xml:space="preserve">1. Palun täita või üle vaadata KORAK rakendusplaani täitmise info </t>
    </r>
    <r>
      <rPr>
        <b/>
        <sz val="11"/>
        <color theme="1"/>
        <rFont val="Calibri"/>
        <family val="2"/>
        <charset val="186"/>
        <scheme val="minor"/>
      </rPr>
      <t>sobiva asutuse</t>
    </r>
    <r>
      <rPr>
        <sz val="11"/>
        <color theme="1"/>
        <rFont val="Calibri"/>
        <family val="2"/>
        <charset val="186"/>
        <scheme val="minor"/>
      </rPr>
      <t xml:space="preserve"> osas</t>
    </r>
  </si>
  <si>
    <r>
      <t xml:space="preserve">2. Täita või üle vaadata palume vaid </t>
    </r>
    <r>
      <rPr>
        <b/>
        <sz val="11"/>
        <color theme="1"/>
        <rFont val="Calibri"/>
        <family val="2"/>
        <charset val="186"/>
        <scheme val="minor"/>
      </rPr>
      <t>2022-2023</t>
    </r>
    <r>
      <rPr>
        <sz val="11"/>
        <color theme="1"/>
        <rFont val="Calibri"/>
        <family val="2"/>
        <charset val="186"/>
        <scheme val="minor"/>
      </rPr>
      <t xml:space="preserve"> tegevused ja maksumused ning seda lahtrites, mis on tabelis </t>
    </r>
    <r>
      <rPr>
        <b/>
        <sz val="11"/>
        <color theme="1"/>
        <rFont val="Calibri"/>
        <family val="2"/>
        <charset val="186"/>
        <scheme val="minor"/>
      </rPr>
      <t>valge</t>
    </r>
    <r>
      <rPr>
        <sz val="11"/>
        <color theme="1"/>
        <rFont val="Calibri"/>
        <family val="2"/>
        <charset val="186"/>
        <scheme val="minor"/>
      </rPr>
      <t xml:space="preserve"> taustaga (veerud J, L ja M). </t>
    </r>
  </si>
  <si>
    <t>https://kliimaministeerium.ee/sites/default/files/documents/2024-01/KORAK%20rakendusplaani%20aruanne%202020-2021.pdf</t>
  </si>
  <si>
    <t>3. Eelmise aruande perioodi (2020-2021) kokkuvõte on leitav:</t>
  </si>
  <si>
    <t xml:space="preserve">Referentsprotseduuride ülevaatamine koos diagnostiliste referentsväärtuste ajakohastamise ja võimalusel uute referentsväärtuste kehtestamisega on kavandatud teha 2022. a I kvartalis. Patsiendidooside andmekorje on TA poolt läbi viidud 2020. a-l, andmed analüüsitud TA poolt 2021. a-l, hetkel koostab SoM järelanalüüsi alusandmetele ja koondab hambaravi osas KeA-lt saadud andmed. 2023 aasta seisuga patsiendidoosi andmete kogumine on muutunud süsteemseks ja regulaarseks. TTOdele edastatakse Terviseameti poolt ka tagasiside doosiandmete kohta. Referentsväärtuste uuendamine lükkus 2024 aastasse koos määruse 71 uuendamisega. Määruses on ette kavandatud mudatused andmete kogumise ja kvaliteedi parendamiseks. </t>
  </si>
  <si>
    <r>
      <t xml:space="preserve">2022. a märtsis toimus IAEA nõuandev missioon, SoM osales ümarlaual, ekspertide saatjana </t>
    </r>
    <r>
      <rPr>
        <i/>
        <sz val="11"/>
        <color theme="1"/>
        <rFont val="Calibri"/>
        <family val="2"/>
        <charset val="186"/>
        <scheme val="minor"/>
      </rPr>
      <t>on-site</t>
    </r>
    <r>
      <rPr>
        <sz val="11"/>
        <color theme="1"/>
        <rFont val="Calibri"/>
        <family val="2"/>
        <charset val="186"/>
        <scheme val="minor"/>
      </rPr>
      <t xml:space="preserve"> visiitidel. Tulenevalt nõuandva missiooni raporti soovitustest ja ettepanekutest on SoM kavandanud määruses nr 71 mitmed muudatused, mida menetletakse 2024. aastal</t>
    </r>
  </si>
  <si>
    <t xml:space="preserve">TalTech koostöös KeA-ga korraldas 2022. aastal kaks meditsiinikiirituse auditi hea tava koolitust. Sarnane koolitus ja spetsiifilisem auditoorite koolitus on plaanitud TalTechi poolt 2024. aasta juunis. 2024. aasta juunis algavad arutelud ERÜ auditikomitee tegevuste algtamiseks. 2023. aastal tellis Terviseamet RP159 kliinilise auditi juhendi ja SAMIRA SGQS positsioonipaberi eestikeelse tõlked, mis said  Terviseameti veebilehel avaldatud 2024. aastal. </t>
  </si>
  <si>
    <r>
      <t>2022. aasta arutasid Terviseamet ja TEHIK tervise infosüsteemist protseduuri teostaja ja protseduuripõhise andmepäringu tegemise võimalusi, kuid tervise infosüsteemist ei ole võimalik taolist päringut teostada, kuna kiirgustegevusloa omajad kasutavad haigla infosüsteemis ja radioloogia infosüsteemis eritüübilisi klassifikaatoreid, mitte määruses nr 71 nõutud tsentraalset radioloogiliste uuringute klassifikaatorit.</t>
    </r>
    <r>
      <rPr>
        <sz val="12"/>
        <color theme="1"/>
        <rFont val="Aptos"/>
        <family val="2"/>
      </rPr>
      <t xml:space="preserve"> 2023. aastal tutvustas Tervisekassa kavandit radioloogiliste uuringute tellimuste klassifikaatori väljatöötamiseks.</t>
    </r>
  </si>
  <si>
    <t>2023. aastal toimusid kohtumised doosihaldussüsteemi pakkujate ja Eesti haiglates doosihaldussüsteemi kasutajatega kasutuskogemuse saamiseks. Uuritud erinevaid riikliku doosiregistri võimalusi, kuid edasised arutelud sõltuvad uue PACS kasutuselevõtust.</t>
  </si>
  <si>
    <r>
      <t xml:space="preserve">Tegevusega pole 2022-2023.a perioodil alustatud kuna kulu-tulu analüüs teostamine sõltub nii 2021. a lõpus valminud projektist </t>
    </r>
    <r>
      <rPr>
        <i/>
        <sz val="11"/>
        <color theme="1"/>
        <rFont val="Calibri"/>
        <family val="2"/>
        <scheme val="minor"/>
      </rPr>
      <t>LIFE ALCHEMIA „Toward a smart &amp; integral treatment of natural radioactivity in water provision services“</t>
    </r>
    <r>
      <rPr>
        <sz val="11"/>
        <color theme="1"/>
        <rFont val="Calibri"/>
        <family val="2"/>
        <scheme val="minor"/>
      </rPr>
      <t xml:space="preserve"> ja Tartu Ülikooli loodus- ja täppisteaduse valdkonna teadlase tehtavast doktoritööst sellel teemal. Kuna doktoritöö pole siiani valmis saanud, pole ka aastatel 2022-2023 tegevusega edasi mindud. Seetõttu ei ole ka radionukliidide sisalduse kulu-tulu analüüsi tutvustatav teabepäev vee-ettevõtetele koostöös Keskkonnaametiga toimunud. 2022-2023 aastal oli Terviseamet ka hõivatud uue joogivee direktiivi (2020/2184/EL) ülevõtmisega Eesti õigusruumi, ehk selle tõttu ei olnud võimalik ka LIFE projekti tulemusi analüüsida ja järeldusi teha.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</si>
</sst>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theme="1"/>
      <name val="Roboto"/>
      <charset val="186"/>
    </font>
    <font>
      <b/>
      <sz val="11"/>
      <color theme="1"/>
      <name val="Roboto"/>
      <charset val="186"/>
    </font>
    <font>
      <sz val="11"/>
      <name val="Roboto"/>
      <charset val="186"/>
    </font>
    <font>
      <b/>
      <sz val="11"/>
      <color rgb="FF7030A0"/>
      <name val="Arial"/>
      <family val="2"/>
      <charset val="186"/>
    </font>
    <font>
      <b/>
      <sz val="11"/>
      <color theme="1"/>
      <name val="Calibri"/>
      <family val="2"/>
      <charset val="186"/>
      <scheme val="minor"/>
    </font>
    <font>
      <sz val="12"/>
      <color theme="1"/>
      <name val="Calibri"/>
      <family val="2"/>
      <charset val="186"/>
      <scheme val="minor"/>
    </font>
    <font>
      <u/>
      <sz val="11"/>
      <color theme="10"/>
      <name val="Calibri"/>
      <family val="2"/>
      <charset val="186"/>
      <scheme val="minor"/>
    </font>
    <font>
      <i/>
      <sz val="11"/>
      <color theme="1"/>
      <name val="Calibri"/>
      <family val="2"/>
      <charset val="186"/>
      <scheme val="minor"/>
    </font>
    <font>
      <sz val="12"/>
      <color theme="1"/>
      <name val="Aptos"/>
      <family val="2"/>
    </font>
    <font>
      <sz val="11"/>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59">
    <xf numFmtId="0" fontId="0" fillId="0" borderId="0" xfId="0"/>
    <xf numFmtId="0" fontId="1" fillId="2" borderId="0" xfId="0" applyFont="1" applyFill="1" applyAlignment="1">
      <alignment wrapText="1"/>
    </xf>
    <xf numFmtId="0" fontId="2" fillId="3" borderId="0" xfId="0" applyFont="1" applyFill="1" applyAlignment="1">
      <alignment horizontal="left" wrapText="1"/>
    </xf>
    <xf numFmtId="0" fontId="2" fillId="3" borderId="0" xfId="0" applyFont="1" applyFill="1" applyAlignment="1">
      <alignment wrapText="1"/>
    </xf>
    <xf numFmtId="3" fontId="2" fillId="3" borderId="0" xfId="0" applyNumberFormat="1" applyFont="1" applyFill="1" applyAlignment="1">
      <alignment wrapText="1"/>
    </xf>
    <xf numFmtId="0" fontId="1" fillId="4" borderId="0" xfId="0" applyFont="1" applyFill="1" applyAlignment="1">
      <alignment wrapText="1"/>
    </xf>
    <xf numFmtId="3" fontId="1" fillId="4" borderId="0" xfId="0" applyNumberFormat="1" applyFont="1" applyFill="1" applyAlignment="1">
      <alignment wrapText="1"/>
    </xf>
    <xf numFmtId="0" fontId="1" fillId="5" borderId="2" xfId="0" applyFont="1" applyFill="1" applyBorder="1" applyAlignment="1">
      <alignment wrapText="1"/>
    </xf>
    <xf numFmtId="3" fontId="1" fillId="5" borderId="2" xfId="0" applyNumberFormat="1" applyFont="1" applyFill="1" applyBorder="1" applyAlignment="1">
      <alignment wrapText="1"/>
    </xf>
    <xf numFmtId="0" fontId="3" fillId="5" borderId="2" xfId="0" applyFont="1" applyFill="1" applyBorder="1" applyAlignment="1">
      <alignment wrapText="1"/>
    </xf>
    <xf numFmtId="4" fontId="1" fillId="5" borderId="2" xfId="0" applyNumberFormat="1" applyFont="1" applyFill="1" applyBorder="1" applyAlignment="1">
      <alignment wrapText="1"/>
    </xf>
    <xf numFmtId="0" fontId="1" fillId="3" borderId="0" xfId="0" applyFont="1" applyFill="1" applyAlignment="1">
      <alignment wrapText="1"/>
    </xf>
    <xf numFmtId="0" fontId="1" fillId="5" borderId="3" xfId="0" applyFont="1" applyFill="1" applyBorder="1" applyAlignment="1">
      <alignment wrapText="1"/>
    </xf>
    <xf numFmtId="3" fontId="1" fillId="5" borderId="3" xfId="0" applyNumberFormat="1" applyFont="1" applyFill="1" applyBorder="1" applyAlignment="1">
      <alignment wrapText="1"/>
    </xf>
    <xf numFmtId="14" fontId="1" fillId="5" borderId="2" xfId="0" applyNumberFormat="1" applyFont="1" applyFill="1" applyBorder="1" applyAlignment="1">
      <alignment wrapText="1"/>
    </xf>
    <xf numFmtId="3" fontId="1" fillId="5" borderId="5" xfId="0" applyNumberFormat="1" applyFont="1" applyFill="1" applyBorder="1" applyAlignment="1">
      <alignment wrapText="1"/>
    </xf>
    <xf numFmtId="4" fontId="1" fillId="5" borderId="5" xfId="0" applyNumberFormat="1" applyFont="1" applyFill="1" applyBorder="1" applyAlignment="1">
      <alignment wrapText="1"/>
    </xf>
    <xf numFmtId="0" fontId="1" fillId="5" borderId="5" xfId="0" applyFont="1" applyFill="1" applyBorder="1" applyAlignment="1">
      <alignment wrapText="1"/>
    </xf>
    <xf numFmtId="3" fontId="1" fillId="5" borderId="6" xfId="0" applyNumberFormat="1" applyFont="1" applyFill="1" applyBorder="1" applyAlignment="1">
      <alignment wrapText="1"/>
    </xf>
    <xf numFmtId="0" fontId="3" fillId="5" borderId="5" xfId="0" applyFont="1" applyFill="1" applyBorder="1" applyAlignment="1">
      <alignment wrapText="1"/>
    </xf>
    <xf numFmtId="0" fontId="0" fillId="0" borderId="7" xfId="0" applyBorder="1"/>
    <xf numFmtId="0" fontId="0" fillId="0" borderId="8" xfId="0" applyBorder="1"/>
    <xf numFmtId="3" fontId="2" fillId="3" borderId="2" xfId="0" applyNumberFormat="1" applyFont="1" applyFill="1" applyBorder="1" applyAlignment="1">
      <alignment wrapText="1"/>
    </xf>
    <xf numFmtId="0" fontId="1" fillId="2" borderId="10" xfId="0" applyFont="1" applyFill="1" applyBorder="1" applyAlignment="1">
      <alignment wrapText="1"/>
    </xf>
    <xf numFmtId="0" fontId="1" fillId="2" borderId="11" xfId="0" applyFont="1" applyFill="1" applyBorder="1" applyAlignment="1">
      <alignment wrapText="1"/>
    </xf>
    <xf numFmtId="0" fontId="1" fillId="2" borderId="12" xfId="0" applyFont="1" applyFill="1" applyBorder="1" applyAlignment="1">
      <alignment wrapText="1"/>
    </xf>
    <xf numFmtId="3" fontId="2" fillId="3" borderId="13" xfId="0" applyNumberFormat="1" applyFont="1" applyFill="1" applyBorder="1" applyAlignment="1">
      <alignment wrapText="1"/>
    </xf>
    <xf numFmtId="3" fontId="2" fillId="3" borderId="14" xfId="0" applyNumberFormat="1" applyFont="1" applyFill="1" applyBorder="1" applyAlignment="1">
      <alignment wrapText="1"/>
    </xf>
    <xf numFmtId="3" fontId="1" fillId="4" borderId="15" xfId="0" applyNumberFormat="1" applyFont="1" applyFill="1" applyBorder="1" applyAlignment="1">
      <alignment wrapText="1"/>
    </xf>
    <xf numFmtId="3" fontId="1" fillId="4" borderId="16" xfId="0" applyNumberFormat="1" applyFont="1" applyFill="1" applyBorder="1" applyAlignment="1">
      <alignment wrapText="1"/>
    </xf>
    <xf numFmtId="3" fontId="1" fillId="4" borderId="17" xfId="0" applyNumberFormat="1" applyFont="1" applyFill="1" applyBorder="1" applyAlignment="1">
      <alignment wrapText="1"/>
    </xf>
    <xf numFmtId="0" fontId="5" fillId="6" borderId="8" xfId="0" applyFont="1" applyFill="1" applyBorder="1"/>
    <xf numFmtId="0" fontId="5" fillId="6" borderId="9" xfId="0" applyFont="1" applyFill="1" applyBorder="1"/>
    <xf numFmtId="3" fontId="1" fillId="7" borderId="6" xfId="0" applyNumberFormat="1" applyFont="1" applyFill="1" applyBorder="1" applyAlignment="1">
      <alignment wrapText="1"/>
    </xf>
    <xf numFmtId="3" fontId="1" fillId="7" borderId="5" xfId="0" applyNumberFormat="1" applyFont="1" applyFill="1" applyBorder="1" applyAlignment="1">
      <alignment wrapText="1"/>
    </xf>
    <xf numFmtId="4" fontId="1" fillId="7" borderId="5" xfId="0" applyNumberFormat="1" applyFont="1" applyFill="1" applyBorder="1" applyAlignment="1">
      <alignment wrapText="1"/>
    </xf>
    <xf numFmtId="3" fontId="1" fillId="7" borderId="0" xfId="0" applyNumberFormat="1" applyFont="1" applyFill="1" applyAlignment="1">
      <alignment wrapText="1"/>
    </xf>
    <xf numFmtId="3" fontId="2" fillId="7" borderId="0" xfId="0" applyNumberFormat="1" applyFont="1" applyFill="1" applyAlignment="1">
      <alignment wrapText="1"/>
    </xf>
    <xf numFmtId="0" fontId="1" fillId="7" borderId="5" xfId="0" applyFont="1" applyFill="1" applyBorder="1" applyAlignment="1">
      <alignment wrapText="1"/>
    </xf>
    <xf numFmtId="0" fontId="1" fillId="7" borderId="0" xfId="0" applyFont="1" applyFill="1" applyAlignment="1">
      <alignment wrapText="1"/>
    </xf>
    <xf numFmtId="0" fontId="3" fillId="7" borderId="5" xfId="0" applyFont="1" applyFill="1" applyBorder="1" applyAlignment="1">
      <alignment wrapText="1"/>
    </xf>
    <xf numFmtId="0" fontId="1" fillId="7" borderId="3"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0" fillId="7" borderId="2" xfId="0" applyFill="1" applyBorder="1"/>
    <xf numFmtId="0" fontId="0" fillId="7" borderId="2" xfId="0" applyFill="1" applyBorder="1" applyAlignment="1">
      <alignment horizontal="center" vertical="center"/>
    </xf>
    <xf numFmtId="0" fontId="0" fillId="7" borderId="2" xfId="0" applyFill="1" applyBorder="1" applyAlignment="1">
      <alignment horizontal="center"/>
    </xf>
    <xf numFmtId="0" fontId="0" fillId="7" borderId="2" xfId="0" applyFill="1" applyBorder="1" applyAlignment="1">
      <alignment horizontal="center" wrapText="1"/>
    </xf>
    <xf numFmtId="0" fontId="0" fillId="7" borderId="2" xfId="0" applyFill="1" applyBorder="1" applyAlignment="1">
      <alignment horizontal="center" vertical="center" wrapText="1"/>
    </xf>
    <xf numFmtId="0" fontId="0" fillId="0" borderId="0" xfId="0" applyAlignment="1">
      <alignment wrapText="1"/>
    </xf>
    <xf numFmtId="0" fontId="7" fillId="0" borderId="0" xfId="1" applyAlignment="1">
      <alignment horizontal="center"/>
    </xf>
    <xf numFmtId="0" fontId="0" fillId="0" borderId="0" xfId="0" applyAlignment="1">
      <alignment horizontal="center"/>
    </xf>
    <xf numFmtId="0" fontId="6" fillId="6" borderId="18" xfId="0" applyFont="1" applyFill="1" applyBorder="1" applyAlignment="1">
      <alignment horizontal="center"/>
    </xf>
    <xf numFmtId="0" fontId="6" fillId="6" borderId="19" xfId="0" applyFont="1" applyFill="1" applyBorder="1" applyAlignment="1">
      <alignment horizontal="center"/>
    </xf>
    <xf numFmtId="0" fontId="6" fillId="6" borderId="20" xfId="0" applyFont="1" applyFill="1" applyBorder="1" applyAlignment="1">
      <alignment horizontal="center"/>
    </xf>
    <xf numFmtId="0" fontId="1" fillId="4" borderId="4" xfId="0" applyFont="1" applyFill="1" applyBorder="1" applyAlignment="1">
      <alignment horizontal="left" wrapText="1"/>
    </xf>
    <xf numFmtId="0" fontId="1" fillId="4" borderId="0" xfId="0" applyFont="1" applyFill="1" applyAlignment="1">
      <alignment horizontal="left" wrapText="1"/>
    </xf>
    <xf numFmtId="0" fontId="2" fillId="3" borderId="0" xfId="0" applyFont="1" applyFill="1" applyAlignment="1">
      <alignment horizontal="left" wrapText="1"/>
    </xf>
    <xf numFmtId="0" fontId="1" fillId="4" borderId="1" xfId="0" applyFont="1" applyFill="1" applyBorder="1" applyAlignment="1">
      <alignment horizontal="left" wrapText="1"/>
    </xf>
    <xf numFmtId="0" fontId="10" fillId="0" borderId="2" xfId="0" applyFont="1" applyBorder="1" applyAlignment="1">
      <alignment vertic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kliimaministeerium.ee/sites/default/files/documents/2024-01/KORAK%20rakendusplaani%20aruanne%202020-202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925F4-5741-4097-99C4-9BA591131BDA}">
  <dimension ref="B3:N6"/>
  <sheetViews>
    <sheetView workbookViewId="0">
      <selection activeCell="I15" sqref="I15"/>
    </sheetView>
  </sheetViews>
  <sheetFormatPr defaultRowHeight="14.5"/>
  <sheetData>
    <row r="3" spans="2:14">
      <c r="B3" t="s">
        <v>265</v>
      </c>
    </row>
    <row r="4" spans="2:14">
      <c r="B4" t="s">
        <v>266</v>
      </c>
    </row>
    <row r="5" spans="2:14">
      <c r="B5" t="s">
        <v>268</v>
      </c>
    </row>
    <row r="6" spans="2:14">
      <c r="B6" s="49" t="s">
        <v>267</v>
      </c>
      <c r="C6" s="50"/>
      <c r="D6" s="50"/>
      <c r="E6" s="50"/>
      <c r="F6" s="50"/>
      <c r="G6" s="50"/>
      <c r="H6" s="50"/>
      <c r="I6" s="50"/>
      <c r="J6" s="50"/>
      <c r="K6" s="50"/>
      <c r="L6" s="50"/>
      <c r="M6" s="50"/>
      <c r="N6" s="50"/>
    </row>
  </sheetData>
  <mergeCells count="1">
    <mergeCell ref="B6:N6"/>
  </mergeCells>
  <hyperlinks>
    <hyperlink ref="B6" r:id="rId1" xr:uid="{38439B8D-4AB2-4842-8D4F-DF07C92215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52CDF-5DD6-4A7F-9479-694A4D7573B1}">
  <dimension ref="B3:M76"/>
  <sheetViews>
    <sheetView tabSelected="1" topLeftCell="E1" zoomScale="70" zoomScaleNormal="70" workbookViewId="0">
      <selection activeCell="M59" sqref="M59"/>
    </sheetView>
  </sheetViews>
  <sheetFormatPr defaultRowHeight="14.5"/>
  <cols>
    <col min="2" max="2" width="7.453125" customWidth="1"/>
    <col min="3" max="3" width="42.54296875" customWidth="1"/>
    <col min="4" max="4" width="65.453125" customWidth="1"/>
    <col min="5" max="5" width="11.54296875" customWidth="1"/>
    <col min="6" max="6" width="8.54296875" customWidth="1"/>
    <col min="7" max="7" width="10.453125" customWidth="1"/>
    <col min="8" max="8" width="35.453125" customWidth="1"/>
    <col min="9" max="10" width="11" customWidth="1"/>
    <col min="11" max="12" width="11.453125" customWidth="1"/>
    <col min="13" max="13" width="29.453125" customWidth="1"/>
  </cols>
  <sheetData>
    <row r="3" spans="2:13" ht="15" thickBot="1"/>
    <row r="4" spans="2:13" ht="15" thickBot="1">
      <c r="I4" s="20" t="s">
        <v>262</v>
      </c>
      <c r="J4" s="31" t="s">
        <v>263</v>
      </c>
      <c r="K4" s="21" t="s">
        <v>262</v>
      </c>
      <c r="L4" s="32" t="s">
        <v>263</v>
      </c>
    </row>
    <row r="5" spans="2:13" ht="15.5">
      <c r="B5" s="1" t="s">
        <v>0</v>
      </c>
      <c r="C5" s="1" t="s">
        <v>1</v>
      </c>
      <c r="D5" s="1" t="s">
        <v>2</v>
      </c>
      <c r="E5" s="1" t="s">
        <v>3</v>
      </c>
      <c r="F5" s="1" t="s">
        <v>4</v>
      </c>
      <c r="G5" s="1" t="s">
        <v>5</v>
      </c>
      <c r="H5" s="1" t="s">
        <v>6</v>
      </c>
      <c r="I5" s="23">
        <v>2022</v>
      </c>
      <c r="J5" s="24">
        <v>2022</v>
      </c>
      <c r="K5" s="24">
        <v>2023</v>
      </c>
      <c r="L5" s="25">
        <v>2023</v>
      </c>
      <c r="M5" s="51" t="s">
        <v>264</v>
      </c>
    </row>
    <row r="6" spans="2:13" ht="15.5">
      <c r="B6" s="2">
        <v>1</v>
      </c>
      <c r="C6" s="56" t="s">
        <v>7</v>
      </c>
      <c r="D6" s="56"/>
      <c r="E6" s="3"/>
      <c r="F6" s="3"/>
      <c r="G6" s="3"/>
      <c r="H6" s="3"/>
      <c r="I6" s="26">
        <f>SUM(I7,I12)</f>
        <v>299600</v>
      </c>
      <c r="J6" s="22"/>
      <c r="K6" s="22">
        <f t="shared" ref="K6" si="0">SUM(K7,K12)</f>
        <v>87600</v>
      </c>
      <c r="L6" s="27"/>
      <c r="M6" s="52"/>
    </row>
    <row r="7" spans="2:13" ht="16" thickBot="1">
      <c r="B7" s="5" t="s">
        <v>8</v>
      </c>
      <c r="C7" s="57" t="s">
        <v>9</v>
      </c>
      <c r="D7" s="57"/>
      <c r="E7" s="57"/>
      <c r="F7" s="57"/>
      <c r="G7" s="57"/>
      <c r="H7" s="57"/>
      <c r="I7" s="28">
        <f>SUM(I8:I11)</f>
        <v>13600</v>
      </c>
      <c r="J7" s="29"/>
      <c r="K7" s="29">
        <f t="shared" ref="K7" si="1">SUM(K8:K11)</f>
        <v>32600</v>
      </c>
      <c r="L7" s="30"/>
      <c r="M7" s="53"/>
    </row>
    <row r="8" spans="2:13" ht="155">
      <c r="B8" s="7" t="s">
        <v>10</v>
      </c>
      <c r="C8" s="7" t="s">
        <v>11</v>
      </c>
      <c r="D8" s="7" t="s">
        <v>12</v>
      </c>
      <c r="E8" s="7" t="s">
        <v>13</v>
      </c>
      <c r="F8" s="7" t="s">
        <v>14</v>
      </c>
      <c r="G8" s="7" t="s">
        <v>15</v>
      </c>
      <c r="H8" s="7" t="s">
        <v>16</v>
      </c>
      <c r="I8" s="13">
        <v>6300</v>
      </c>
      <c r="J8" s="33"/>
      <c r="K8" s="18">
        <v>12600</v>
      </c>
      <c r="L8" s="33"/>
      <c r="M8" s="41"/>
    </row>
    <row r="9" spans="2:13" ht="124">
      <c r="B9" s="7" t="s">
        <v>17</v>
      </c>
      <c r="C9" s="7" t="s">
        <v>18</v>
      </c>
      <c r="D9" s="9" t="s">
        <v>19</v>
      </c>
      <c r="E9" s="7" t="s">
        <v>20</v>
      </c>
      <c r="F9" s="7">
        <v>2021</v>
      </c>
      <c r="G9" s="7" t="s">
        <v>21</v>
      </c>
      <c r="H9" s="7" t="s">
        <v>22</v>
      </c>
      <c r="I9" s="8">
        <v>2300</v>
      </c>
      <c r="J9" s="34"/>
      <c r="K9" s="16" t="s">
        <v>23</v>
      </c>
      <c r="L9" s="35"/>
      <c r="M9" s="42"/>
    </row>
    <row r="10" spans="2:13" ht="108.5">
      <c r="B10" s="7" t="s">
        <v>24</v>
      </c>
      <c r="C10" s="7" t="s">
        <v>25</v>
      </c>
      <c r="D10" s="7" t="s">
        <v>26</v>
      </c>
      <c r="E10" s="7" t="s">
        <v>27</v>
      </c>
      <c r="F10" s="7" t="s">
        <v>14</v>
      </c>
      <c r="G10" s="7" t="s">
        <v>28</v>
      </c>
      <c r="H10" s="7" t="s">
        <v>29</v>
      </c>
      <c r="I10" s="10" t="s">
        <v>23</v>
      </c>
      <c r="J10" s="35"/>
      <c r="K10" s="16" t="s">
        <v>23</v>
      </c>
      <c r="L10" s="35"/>
      <c r="M10" s="42"/>
    </row>
    <row r="11" spans="2:13" ht="108.5">
      <c r="B11" s="7" t="s">
        <v>30</v>
      </c>
      <c r="C11" s="7" t="s">
        <v>31</v>
      </c>
      <c r="D11" s="7" t="s">
        <v>32</v>
      </c>
      <c r="E11" s="7" t="s">
        <v>33</v>
      </c>
      <c r="F11" s="7">
        <v>2018</v>
      </c>
      <c r="G11" s="7" t="s">
        <v>34</v>
      </c>
      <c r="H11" s="7" t="s">
        <v>35</v>
      </c>
      <c r="I11" s="8">
        <v>5000</v>
      </c>
      <c r="J11" s="34"/>
      <c r="K11" s="15">
        <v>20000</v>
      </c>
      <c r="L11" s="34"/>
      <c r="M11" s="42"/>
    </row>
    <row r="12" spans="2:13" ht="15.5">
      <c r="B12" s="5" t="s">
        <v>36</v>
      </c>
      <c r="C12" s="55" t="s">
        <v>37</v>
      </c>
      <c r="D12" s="55"/>
      <c r="E12" s="5"/>
      <c r="F12" s="5"/>
      <c r="G12" s="5"/>
      <c r="H12" s="5"/>
      <c r="I12" s="6">
        <f>SUM(I13)</f>
        <v>286000</v>
      </c>
      <c r="J12" s="36"/>
      <c r="K12" s="6">
        <f t="shared" ref="K12" si="2">SUM(K13)</f>
        <v>55000</v>
      </c>
      <c r="L12" s="36"/>
      <c r="M12" s="43"/>
    </row>
    <row r="13" spans="2:13" ht="139.5">
      <c r="B13" s="7" t="s">
        <v>38</v>
      </c>
      <c r="C13" s="7" t="s">
        <v>39</v>
      </c>
      <c r="D13" s="7" t="s">
        <v>40</v>
      </c>
      <c r="E13" s="7" t="s">
        <v>41</v>
      </c>
      <c r="F13" s="7">
        <v>2018</v>
      </c>
      <c r="G13" s="7" t="s">
        <v>42</v>
      </c>
      <c r="H13" s="7" t="s">
        <v>43</v>
      </c>
      <c r="I13" s="8">
        <v>286000</v>
      </c>
      <c r="J13" s="34"/>
      <c r="K13" s="15">
        <v>55000</v>
      </c>
      <c r="L13" s="34"/>
      <c r="M13" s="44"/>
    </row>
    <row r="14" spans="2:13" ht="15.5">
      <c r="B14" s="2">
        <v>2</v>
      </c>
      <c r="C14" s="56" t="s">
        <v>44</v>
      </c>
      <c r="D14" s="56"/>
      <c r="E14" s="11"/>
      <c r="F14" s="11"/>
      <c r="G14" s="11"/>
      <c r="H14" s="11"/>
      <c r="I14" s="4">
        <f>SUM(I15,I21,I27)</f>
        <v>2640</v>
      </c>
      <c r="J14" s="37"/>
      <c r="K14" s="4">
        <f t="shared" ref="K14" si="3">SUM(K15,K21,K27)</f>
        <v>61290</v>
      </c>
      <c r="L14" s="37"/>
      <c r="M14" s="43"/>
    </row>
    <row r="15" spans="2:13" ht="15.5">
      <c r="B15" s="5" t="s">
        <v>45</v>
      </c>
      <c r="C15" s="55" t="s">
        <v>46</v>
      </c>
      <c r="D15" s="55"/>
      <c r="E15" s="5"/>
      <c r="F15" s="5"/>
      <c r="G15" s="5"/>
      <c r="H15" s="5"/>
      <c r="I15" s="6">
        <f>SUM(I16:I20)</f>
        <v>880</v>
      </c>
      <c r="J15" s="36"/>
      <c r="K15" s="6">
        <f t="shared" ref="K15" si="4">SUM(K16:K20)</f>
        <v>19530</v>
      </c>
      <c r="L15" s="36"/>
      <c r="M15" s="43"/>
    </row>
    <row r="16" spans="2:13" ht="155">
      <c r="B16" s="7" t="s">
        <v>47</v>
      </c>
      <c r="C16" s="7" t="s">
        <v>48</v>
      </c>
      <c r="D16" s="7" t="s">
        <v>49</v>
      </c>
      <c r="E16" s="7" t="s">
        <v>27</v>
      </c>
      <c r="F16" s="7">
        <v>2021</v>
      </c>
      <c r="G16" s="7" t="s">
        <v>28</v>
      </c>
      <c r="H16" s="7" t="s">
        <v>50</v>
      </c>
      <c r="I16" s="8" t="s">
        <v>23</v>
      </c>
      <c r="J16" s="34"/>
      <c r="K16" s="15">
        <f>13650+5000</f>
        <v>18650</v>
      </c>
      <c r="L16" s="34"/>
      <c r="M16" s="42"/>
    </row>
    <row r="17" spans="2:13" ht="77.5">
      <c r="B17" s="7" t="s">
        <v>51</v>
      </c>
      <c r="C17" s="7" t="s">
        <v>52</v>
      </c>
      <c r="D17" s="7" t="s">
        <v>53</v>
      </c>
      <c r="E17" s="7" t="s">
        <v>13</v>
      </c>
      <c r="F17" s="7">
        <v>2018</v>
      </c>
      <c r="G17" s="7" t="s">
        <v>54</v>
      </c>
      <c r="H17" s="7" t="s">
        <v>23</v>
      </c>
      <c r="I17" s="7" t="s">
        <v>23</v>
      </c>
      <c r="J17" s="38"/>
      <c r="K17" s="17" t="s">
        <v>23</v>
      </c>
      <c r="L17" s="38"/>
      <c r="M17" s="42"/>
    </row>
    <row r="18" spans="2:13" ht="46.5">
      <c r="B18" s="7" t="s">
        <v>55</v>
      </c>
      <c r="C18" s="7" t="s">
        <v>56</v>
      </c>
      <c r="D18" s="7" t="s">
        <v>57</v>
      </c>
      <c r="E18" s="7" t="s">
        <v>13</v>
      </c>
      <c r="F18" s="7">
        <v>2018</v>
      </c>
      <c r="G18" s="7" t="s">
        <v>23</v>
      </c>
      <c r="H18" s="7" t="s">
        <v>23</v>
      </c>
      <c r="I18" s="7" t="s">
        <v>23</v>
      </c>
      <c r="J18" s="38"/>
      <c r="K18" s="17" t="s">
        <v>23</v>
      </c>
      <c r="L18" s="38"/>
      <c r="M18" s="42"/>
    </row>
    <row r="19" spans="2:13" ht="46.5">
      <c r="B19" s="7" t="s">
        <v>58</v>
      </c>
      <c r="C19" s="7" t="s">
        <v>59</v>
      </c>
      <c r="D19" s="9" t="s">
        <v>60</v>
      </c>
      <c r="E19" s="7" t="s">
        <v>61</v>
      </c>
      <c r="F19" s="7">
        <v>2018</v>
      </c>
      <c r="G19" s="7" t="s">
        <v>23</v>
      </c>
      <c r="H19" s="7" t="s">
        <v>23</v>
      </c>
      <c r="I19" s="7" t="s">
        <v>23</v>
      </c>
      <c r="J19" s="38"/>
      <c r="K19" s="17" t="s">
        <v>23</v>
      </c>
      <c r="L19" s="38"/>
      <c r="M19" s="43"/>
    </row>
    <row r="20" spans="2:13" ht="62">
      <c r="B20" s="7" t="s">
        <v>62</v>
      </c>
      <c r="C20" s="12" t="s">
        <v>63</v>
      </c>
      <c r="D20" s="12" t="s">
        <v>64</v>
      </c>
      <c r="E20" s="12" t="s">
        <v>20</v>
      </c>
      <c r="F20" s="12">
        <v>2018</v>
      </c>
      <c r="G20" s="12" t="s">
        <v>21</v>
      </c>
      <c r="H20" s="12" t="s">
        <v>65</v>
      </c>
      <c r="I20" s="13">
        <f>55*8*2</f>
        <v>880</v>
      </c>
      <c r="J20" s="33"/>
      <c r="K20" s="18">
        <f t="shared" ref="K20:K23" si="5">55*8*2</f>
        <v>880</v>
      </c>
      <c r="L20" s="33"/>
      <c r="M20" s="42"/>
    </row>
    <row r="21" spans="2:13" ht="15.5">
      <c r="B21" s="5" t="s">
        <v>66</v>
      </c>
      <c r="C21" s="55" t="s">
        <v>67</v>
      </c>
      <c r="D21" s="55"/>
      <c r="E21" s="5"/>
      <c r="F21" s="5"/>
      <c r="G21" s="5"/>
      <c r="H21" s="5"/>
      <c r="I21" s="6">
        <f>SUM(I22:I26)</f>
        <v>1760</v>
      </c>
      <c r="J21" s="36"/>
      <c r="K21" s="6">
        <f t="shared" ref="K21" si="6">SUM(K22:K26)</f>
        <v>21760</v>
      </c>
      <c r="L21" s="36"/>
      <c r="M21" s="43"/>
    </row>
    <row r="22" spans="2:13" ht="46.5">
      <c r="B22" s="7" t="s">
        <v>68</v>
      </c>
      <c r="C22" s="7" t="s">
        <v>69</v>
      </c>
      <c r="D22" s="7" t="s">
        <v>70</v>
      </c>
      <c r="E22" s="7" t="s">
        <v>13</v>
      </c>
      <c r="F22" s="7">
        <v>2018</v>
      </c>
      <c r="G22" s="7" t="s">
        <v>21</v>
      </c>
      <c r="H22" s="7" t="s">
        <v>65</v>
      </c>
      <c r="I22" s="8">
        <f>55*8*2</f>
        <v>880</v>
      </c>
      <c r="J22" s="34"/>
      <c r="K22" s="15">
        <f t="shared" si="5"/>
        <v>880</v>
      </c>
      <c r="L22" s="34"/>
      <c r="M22" s="42"/>
    </row>
    <row r="23" spans="2:13" ht="77.5">
      <c r="B23" s="7" t="s">
        <v>71</v>
      </c>
      <c r="C23" s="7" t="s">
        <v>72</v>
      </c>
      <c r="D23" s="7" t="s">
        <v>73</v>
      </c>
      <c r="E23" s="7" t="s">
        <v>27</v>
      </c>
      <c r="F23" s="7">
        <v>2018</v>
      </c>
      <c r="G23" s="7" t="s">
        <v>34</v>
      </c>
      <c r="H23" s="7" t="s">
        <v>65</v>
      </c>
      <c r="I23" s="8">
        <f>55*8*2</f>
        <v>880</v>
      </c>
      <c r="J23" s="34"/>
      <c r="K23" s="15">
        <f t="shared" si="5"/>
        <v>880</v>
      </c>
      <c r="L23" s="34"/>
      <c r="M23" s="42"/>
    </row>
    <row r="24" spans="2:13" ht="46.5">
      <c r="B24" s="7" t="s">
        <v>74</v>
      </c>
      <c r="C24" s="7" t="s">
        <v>75</v>
      </c>
      <c r="D24" s="7" t="s">
        <v>76</v>
      </c>
      <c r="E24" s="7" t="s">
        <v>77</v>
      </c>
      <c r="F24" s="7">
        <v>2018</v>
      </c>
      <c r="G24" s="7" t="s">
        <v>21</v>
      </c>
      <c r="H24" s="7" t="s">
        <v>78</v>
      </c>
      <c r="I24" s="8" t="s">
        <v>23</v>
      </c>
      <c r="J24" s="34"/>
      <c r="K24" s="15">
        <v>15000</v>
      </c>
      <c r="L24" s="34"/>
      <c r="M24" s="43"/>
    </row>
    <row r="25" spans="2:13" ht="31">
      <c r="B25" s="7" t="s">
        <v>79</v>
      </c>
      <c r="C25" s="7" t="s">
        <v>80</v>
      </c>
      <c r="D25" s="7" t="s">
        <v>81</v>
      </c>
      <c r="E25" s="7" t="s">
        <v>20</v>
      </c>
      <c r="F25" s="7">
        <v>2022</v>
      </c>
      <c r="G25" s="7" t="s">
        <v>23</v>
      </c>
      <c r="H25" s="7" t="s">
        <v>23</v>
      </c>
      <c r="I25" s="8" t="s">
        <v>23</v>
      </c>
      <c r="J25" s="34"/>
      <c r="K25" s="15" t="s">
        <v>23</v>
      </c>
      <c r="L25" s="34"/>
      <c r="M25" s="44"/>
    </row>
    <row r="26" spans="2:13" ht="108.5">
      <c r="B26" s="7" t="s">
        <v>82</v>
      </c>
      <c r="C26" s="7" t="s">
        <v>83</v>
      </c>
      <c r="D26" s="7" t="s">
        <v>84</v>
      </c>
      <c r="E26" s="7" t="s">
        <v>27</v>
      </c>
      <c r="F26" s="7">
        <v>2022</v>
      </c>
      <c r="G26" s="7" t="s">
        <v>21</v>
      </c>
      <c r="H26" s="9" t="s">
        <v>85</v>
      </c>
      <c r="I26" s="7" t="s">
        <v>23</v>
      </c>
      <c r="J26" s="38"/>
      <c r="K26" s="15">
        <v>5000</v>
      </c>
      <c r="L26" s="34"/>
      <c r="M26" s="43"/>
    </row>
    <row r="27" spans="2:13" ht="15.5">
      <c r="B27" s="5" t="s">
        <v>86</v>
      </c>
      <c r="C27" s="55" t="s">
        <v>87</v>
      </c>
      <c r="D27" s="55"/>
      <c r="E27" s="5"/>
      <c r="F27" s="5"/>
      <c r="G27" s="5"/>
      <c r="H27" s="5"/>
      <c r="I27" s="5">
        <f>SUM(I28)</f>
        <v>0</v>
      </c>
      <c r="J27" s="39"/>
      <c r="K27" s="5">
        <f t="shared" ref="K27" si="7">SUM(K28)</f>
        <v>20000</v>
      </c>
      <c r="L27" s="39"/>
      <c r="M27" s="43"/>
    </row>
    <row r="28" spans="2:13" ht="62">
      <c r="B28" s="7" t="s">
        <v>88</v>
      </c>
      <c r="C28" s="7" t="s">
        <v>89</v>
      </c>
      <c r="D28" s="7" t="s">
        <v>90</v>
      </c>
      <c r="E28" s="7" t="s">
        <v>91</v>
      </c>
      <c r="F28" s="7">
        <v>2022</v>
      </c>
      <c r="G28" s="7" t="s">
        <v>34</v>
      </c>
      <c r="H28" s="7" t="s">
        <v>92</v>
      </c>
      <c r="I28" s="7" t="s">
        <v>23</v>
      </c>
      <c r="J28" s="38"/>
      <c r="K28" s="17">
        <v>20000</v>
      </c>
      <c r="L28" s="38"/>
      <c r="M28" s="43"/>
    </row>
    <row r="29" spans="2:13" ht="15.5">
      <c r="B29" s="2">
        <v>3</v>
      </c>
      <c r="C29" s="56" t="s">
        <v>93</v>
      </c>
      <c r="D29" s="56"/>
      <c r="E29" s="11"/>
      <c r="F29" s="11"/>
      <c r="G29" s="11"/>
      <c r="H29" s="11"/>
      <c r="I29" s="4">
        <f>SUM(I30,I39,I44)</f>
        <v>1592000</v>
      </c>
      <c r="J29" s="37"/>
      <c r="K29" s="4">
        <f t="shared" ref="K29" si="8">SUM(K30,K39,K44)</f>
        <v>7857000</v>
      </c>
      <c r="L29" s="37"/>
      <c r="M29" s="43"/>
    </row>
    <row r="30" spans="2:13" ht="15.5">
      <c r="B30" s="5" t="s">
        <v>94</v>
      </c>
      <c r="C30" s="55" t="s">
        <v>95</v>
      </c>
      <c r="D30" s="55"/>
      <c r="E30" s="5"/>
      <c r="F30" s="5"/>
      <c r="G30" s="5"/>
      <c r="H30" s="5"/>
      <c r="I30" s="6">
        <f>SUM(I31:I38)</f>
        <v>524000</v>
      </c>
      <c r="J30" s="36"/>
      <c r="K30" s="6">
        <f>SUM(K31:K38)</f>
        <v>1732000</v>
      </c>
      <c r="L30" s="36"/>
      <c r="M30" s="43"/>
    </row>
    <row r="31" spans="2:13" ht="46.5">
      <c r="B31" s="7" t="s">
        <v>96</v>
      </c>
      <c r="C31" s="7" t="s">
        <v>97</v>
      </c>
      <c r="D31" s="7" t="s">
        <v>98</v>
      </c>
      <c r="E31" s="7" t="s">
        <v>99</v>
      </c>
      <c r="F31" s="7" t="s">
        <v>14</v>
      </c>
      <c r="G31" s="7" t="s">
        <v>34</v>
      </c>
      <c r="H31" s="7" t="s">
        <v>100</v>
      </c>
      <c r="I31" s="8">
        <v>259000</v>
      </c>
      <c r="J31" s="34"/>
      <c r="K31" s="15">
        <v>281000</v>
      </c>
      <c r="L31" s="34"/>
      <c r="M31" s="44"/>
    </row>
    <row r="32" spans="2:13" ht="31">
      <c r="B32" s="7" t="s">
        <v>101</v>
      </c>
      <c r="C32" s="7" t="s">
        <v>102</v>
      </c>
      <c r="D32" s="7" t="s">
        <v>103</v>
      </c>
      <c r="E32" s="7" t="s">
        <v>99</v>
      </c>
      <c r="F32" s="7" t="s">
        <v>14</v>
      </c>
      <c r="G32" s="7" t="s">
        <v>34</v>
      </c>
      <c r="H32" s="7" t="s">
        <v>100</v>
      </c>
      <c r="I32" s="8">
        <v>25000</v>
      </c>
      <c r="J32" s="34"/>
      <c r="K32" s="15">
        <v>25000</v>
      </c>
      <c r="L32" s="34"/>
      <c r="M32" s="44"/>
    </row>
    <row r="33" spans="2:13" ht="46.5">
      <c r="B33" s="7" t="s">
        <v>104</v>
      </c>
      <c r="C33" s="7" t="s">
        <v>105</v>
      </c>
      <c r="D33" s="7" t="s">
        <v>106</v>
      </c>
      <c r="E33" s="7" t="s">
        <v>99</v>
      </c>
      <c r="F33" s="7">
        <v>2006</v>
      </c>
      <c r="G33" s="7" t="s">
        <v>34</v>
      </c>
      <c r="H33" s="7" t="s">
        <v>100</v>
      </c>
      <c r="I33" s="8">
        <v>46000</v>
      </c>
      <c r="J33" s="34"/>
      <c r="K33" s="15">
        <v>27000</v>
      </c>
      <c r="L33" s="34"/>
      <c r="M33" s="44"/>
    </row>
    <row r="34" spans="2:13" ht="77.5">
      <c r="B34" s="7" t="s">
        <v>107</v>
      </c>
      <c r="C34" s="7" t="s">
        <v>108</v>
      </c>
      <c r="D34" s="7" t="s">
        <v>109</v>
      </c>
      <c r="E34" s="7" t="s">
        <v>99</v>
      </c>
      <c r="F34" s="7">
        <v>2019</v>
      </c>
      <c r="G34" s="9" t="s">
        <v>21</v>
      </c>
      <c r="H34" s="7" t="s">
        <v>110</v>
      </c>
      <c r="I34" s="8" t="s">
        <v>23</v>
      </c>
      <c r="J34" s="34"/>
      <c r="K34" s="15" t="s">
        <v>23</v>
      </c>
      <c r="L34" s="34"/>
      <c r="M34" s="44"/>
    </row>
    <row r="35" spans="2:13" ht="62">
      <c r="B35" s="7" t="s">
        <v>111</v>
      </c>
      <c r="C35" s="7" t="s">
        <v>112</v>
      </c>
      <c r="D35" s="7" t="s">
        <v>113</v>
      </c>
      <c r="E35" s="7" t="s">
        <v>114</v>
      </c>
      <c r="F35" s="7">
        <v>2019</v>
      </c>
      <c r="G35" s="7" t="s">
        <v>115</v>
      </c>
      <c r="H35" s="7" t="s">
        <v>116</v>
      </c>
      <c r="I35" s="8">
        <v>153000</v>
      </c>
      <c r="J35" s="34"/>
      <c r="K35" s="15">
        <v>1358000</v>
      </c>
      <c r="L35" s="34"/>
      <c r="M35" s="44"/>
    </row>
    <row r="36" spans="2:13" ht="31">
      <c r="B36" s="7" t="s">
        <v>117</v>
      </c>
      <c r="C36" s="7" t="s">
        <v>118</v>
      </c>
      <c r="D36" s="7" t="s">
        <v>119</v>
      </c>
      <c r="E36" s="7" t="s">
        <v>41</v>
      </c>
      <c r="F36" s="7" t="s">
        <v>14</v>
      </c>
      <c r="G36" s="7" t="s">
        <v>21</v>
      </c>
      <c r="H36" s="7" t="s">
        <v>100</v>
      </c>
      <c r="I36" s="8">
        <v>7000</v>
      </c>
      <c r="J36" s="34"/>
      <c r="K36" s="15">
        <v>7000</v>
      </c>
      <c r="L36" s="34"/>
      <c r="M36" s="44"/>
    </row>
    <row r="37" spans="2:13" ht="62">
      <c r="B37" s="7" t="s">
        <v>120</v>
      </c>
      <c r="C37" s="7" t="s">
        <v>121</v>
      </c>
      <c r="D37" s="7" t="s">
        <v>122</v>
      </c>
      <c r="E37" s="7" t="s">
        <v>123</v>
      </c>
      <c r="F37" s="7">
        <v>2021</v>
      </c>
      <c r="G37" s="7" t="s">
        <v>21</v>
      </c>
      <c r="H37" s="7" t="s">
        <v>100</v>
      </c>
      <c r="I37" s="8" t="s">
        <v>23</v>
      </c>
      <c r="J37" s="34"/>
      <c r="K37" s="15" t="s">
        <v>23</v>
      </c>
      <c r="L37" s="34"/>
      <c r="M37" s="44"/>
    </row>
    <row r="38" spans="2:13" ht="31">
      <c r="B38" s="7" t="s">
        <v>124</v>
      </c>
      <c r="C38" s="7" t="s">
        <v>125</v>
      </c>
      <c r="D38" s="7" t="s">
        <v>126</v>
      </c>
      <c r="E38" s="7" t="s">
        <v>127</v>
      </c>
      <c r="F38" s="7" t="s">
        <v>14</v>
      </c>
      <c r="G38" s="7" t="s">
        <v>128</v>
      </c>
      <c r="H38" s="7" t="s">
        <v>129</v>
      </c>
      <c r="I38" s="8">
        <v>34000</v>
      </c>
      <c r="J38" s="34"/>
      <c r="K38" s="15">
        <v>34000</v>
      </c>
      <c r="L38" s="34"/>
      <c r="M38" s="44"/>
    </row>
    <row r="39" spans="2:13" ht="15.5">
      <c r="B39" s="5" t="s">
        <v>130</v>
      </c>
      <c r="C39" s="55" t="s">
        <v>131</v>
      </c>
      <c r="D39" s="55"/>
      <c r="E39" s="5"/>
      <c r="F39" s="5"/>
      <c r="G39" s="5"/>
      <c r="H39" s="5"/>
      <c r="I39" s="6">
        <f>SUM(I40:I43)</f>
        <v>1068000</v>
      </c>
      <c r="J39" s="36"/>
      <c r="K39" s="6">
        <f t="shared" ref="K39" si="9">SUM(K40:K43)</f>
        <v>6125000</v>
      </c>
      <c r="L39" s="36"/>
      <c r="M39" s="43"/>
    </row>
    <row r="40" spans="2:13" ht="124">
      <c r="B40" s="7" t="s">
        <v>132</v>
      </c>
      <c r="C40" s="7" t="s">
        <v>133</v>
      </c>
      <c r="D40" s="7" t="s">
        <v>134</v>
      </c>
      <c r="E40" s="7" t="s">
        <v>135</v>
      </c>
      <c r="F40" s="7">
        <v>2019</v>
      </c>
      <c r="G40" s="7" t="s">
        <v>136</v>
      </c>
      <c r="H40" s="7" t="s">
        <v>137</v>
      </c>
      <c r="I40" s="8">
        <v>335000</v>
      </c>
      <c r="J40" s="34"/>
      <c r="K40" s="15">
        <v>503000</v>
      </c>
      <c r="L40" s="34"/>
      <c r="M40" s="44"/>
    </row>
    <row r="41" spans="2:13" ht="201.5">
      <c r="B41" s="7" t="s">
        <v>138</v>
      </c>
      <c r="C41" s="7" t="s">
        <v>139</v>
      </c>
      <c r="D41" s="7" t="s">
        <v>140</v>
      </c>
      <c r="E41" s="7" t="s">
        <v>141</v>
      </c>
      <c r="F41" s="7">
        <v>2019</v>
      </c>
      <c r="G41" s="7" t="s">
        <v>136</v>
      </c>
      <c r="H41" s="7" t="s">
        <v>137</v>
      </c>
      <c r="I41" s="8">
        <v>663000</v>
      </c>
      <c r="J41" s="34"/>
      <c r="K41" s="15">
        <v>5567000</v>
      </c>
      <c r="L41" s="34"/>
      <c r="M41" s="44"/>
    </row>
    <row r="42" spans="2:13" ht="62">
      <c r="B42" s="7" t="s">
        <v>142</v>
      </c>
      <c r="C42" s="7" t="s">
        <v>143</v>
      </c>
      <c r="D42" s="7" t="s">
        <v>144</v>
      </c>
      <c r="E42" s="7" t="s">
        <v>145</v>
      </c>
      <c r="F42" s="7">
        <v>2019</v>
      </c>
      <c r="G42" s="7" t="s">
        <v>136</v>
      </c>
      <c r="H42" s="7" t="s">
        <v>146</v>
      </c>
      <c r="I42" s="8">
        <v>70000</v>
      </c>
      <c r="J42" s="34"/>
      <c r="K42" s="15">
        <v>50000</v>
      </c>
      <c r="L42" s="34"/>
      <c r="M42" s="44"/>
    </row>
    <row r="43" spans="2:13" ht="124">
      <c r="B43" s="7" t="s">
        <v>147</v>
      </c>
      <c r="C43" s="7" t="s">
        <v>148</v>
      </c>
      <c r="D43" s="7" t="s">
        <v>149</v>
      </c>
      <c r="E43" s="7" t="s">
        <v>150</v>
      </c>
      <c r="F43" s="7">
        <v>2023</v>
      </c>
      <c r="G43" s="7" t="s">
        <v>28</v>
      </c>
      <c r="H43" s="7" t="s">
        <v>151</v>
      </c>
      <c r="I43" s="8" t="s">
        <v>23</v>
      </c>
      <c r="J43" s="34"/>
      <c r="K43" s="15">
        <v>5000</v>
      </c>
      <c r="L43" s="34"/>
      <c r="M43" s="44"/>
    </row>
    <row r="44" spans="2:13" ht="15.5">
      <c r="B44" s="5" t="s">
        <v>152</v>
      </c>
      <c r="C44" s="55" t="s">
        <v>153</v>
      </c>
      <c r="D44" s="55"/>
      <c r="E44" s="5"/>
      <c r="F44" s="5"/>
      <c r="G44" s="5"/>
      <c r="H44" s="5"/>
      <c r="I44" s="5"/>
      <c r="J44" s="39"/>
      <c r="K44" s="5"/>
      <c r="L44" s="39"/>
      <c r="M44" s="43"/>
    </row>
    <row r="45" spans="2:13" ht="77.5">
      <c r="B45" s="7" t="s">
        <v>154</v>
      </c>
      <c r="C45" s="7" t="s">
        <v>155</v>
      </c>
      <c r="D45" s="9" t="s">
        <v>156</v>
      </c>
      <c r="E45" s="7" t="s">
        <v>27</v>
      </c>
      <c r="F45" s="7">
        <v>2018</v>
      </c>
      <c r="G45" s="7" t="s">
        <v>23</v>
      </c>
      <c r="H45" s="7" t="s">
        <v>23</v>
      </c>
      <c r="I45" s="8" t="s">
        <v>23</v>
      </c>
      <c r="J45" s="34"/>
      <c r="K45" s="15" t="s">
        <v>23</v>
      </c>
      <c r="L45" s="34"/>
      <c r="M45" s="44"/>
    </row>
    <row r="46" spans="2:13" ht="15.5">
      <c r="B46" s="2">
        <v>4</v>
      </c>
      <c r="C46" s="56" t="s">
        <v>157</v>
      </c>
      <c r="D46" s="56"/>
      <c r="E46" s="11"/>
      <c r="F46" s="11"/>
      <c r="G46" s="11"/>
      <c r="H46" s="11"/>
      <c r="I46" s="4">
        <f>SUM(I47)</f>
        <v>45500</v>
      </c>
      <c r="J46" s="37"/>
      <c r="K46" s="4">
        <f t="shared" ref="K46" si="10">SUM(K47)</f>
        <v>45500</v>
      </c>
      <c r="L46" s="37"/>
      <c r="M46" s="43"/>
    </row>
    <row r="47" spans="2:13" ht="15.5">
      <c r="B47" s="5" t="s">
        <v>158</v>
      </c>
      <c r="C47" s="55" t="s">
        <v>159</v>
      </c>
      <c r="D47" s="55"/>
      <c r="E47" s="5"/>
      <c r="F47" s="5"/>
      <c r="G47" s="5"/>
      <c r="H47" s="5"/>
      <c r="I47" s="5">
        <f>SUM(I48:I53)</f>
        <v>45500</v>
      </c>
      <c r="J47" s="39"/>
      <c r="K47" s="5">
        <f t="shared" ref="K47" si="11">SUM(K48:K53)</f>
        <v>45500</v>
      </c>
      <c r="L47" s="39"/>
      <c r="M47" s="43"/>
    </row>
    <row r="48" spans="2:13" ht="77.5">
      <c r="B48" s="7" t="s">
        <v>160</v>
      </c>
      <c r="C48" s="7" t="s">
        <v>161</v>
      </c>
      <c r="D48" s="9" t="s">
        <v>162</v>
      </c>
      <c r="E48" s="7" t="s">
        <v>20</v>
      </c>
      <c r="F48" s="7">
        <v>2018</v>
      </c>
      <c r="G48" s="7" t="s">
        <v>23</v>
      </c>
      <c r="H48" s="7" t="s">
        <v>23</v>
      </c>
      <c r="I48" s="7" t="s">
        <v>23</v>
      </c>
      <c r="J48" s="38"/>
      <c r="K48" s="17" t="s">
        <v>23</v>
      </c>
      <c r="L48" s="38"/>
      <c r="M48" s="44"/>
    </row>
    <row r="49" spans="2:13" ht="139.5">
      <c r="B49" s="7" t="s">
        <v>163</v>
      </c>
      <c r="C49" s="7" t="s">
        <v>164</v>
      </c>
      <c r="D49" s="9" t="s">
        <v>165</v>
      </c>
      <c r="E49" s="7" t="s">
        <v>166</v>
      </c>
      <c r="F49" s="7">
        <v>2017</v>
      </c>
      <c r="G49" s="7" t="s">
        <v>34</v>
      </c>
      <c r="H49" s="7" t="s">
        <v>167</v>
      </c>
      <c r="I49" s="8">
        <v>3000</v>
      </c>
      <c r="J49" s="34"/>
      <c r="K49" s="15">
        <v>3000</v>
      </c>
      <c r="L49" s="34"/>
      <c r="M49" s="44"/>
    </row>
    <row r="50" spans="2:13" ht="108.5">
      <c r="B50" s="7" t="s">
        <v>168</v>
      </c>
      <c r="C50" s="7" t="s">
        <v>169</v>
      </c>
      <c r="D50" s="7" t="s">
        <v>170</v>
      </c>
      <c r="E50" s="7" t="s">
        <v>20</v>
      </c>
      <c r="F50" s="7">
        <v>2017</v>
      </c>
      <c r="G50" s="7" t="s">
        <v>23</v>
      </c>
      <c r="H50" s="7" t="s">
        <v>23</v>
      </c>
      <c r="I50" s="7" t="s">
        <v>23</v>
      </c>
      <c r="J50" s="38"/>
      <c r="K50" s="17" t="s">
        <v>23</v>
      </c>
      <c r="L50" s="38"/>
      <c r="M50" s="44"/>
    </row>
    <row r="51" spans="2:13" ht="31">
      <c r="B51" s="7" t="s">
        <v>171</v>
      </c>
      <c r="C51" s="7" t="s">
        <v>172</v>
      </c>
      <c r="D51" s="7" t="s">
        <v>173</v>
      </c>
      <c r="E51" s="7" t="s">
        <v>174</v>
      </c>
      <c r="F51" s="7">
        <v>2021</v>
      </c>
      <c r="G51" s="7" t="s">
        <v>23</v>
      </c>
      <c r="H51" s="7" t="s">
        <v>23</v>
      </c>
      <c r="I51" s="7" t="s">
        <v>23</v>
      </c>
      <c r="J51" s="38"/>
      <c r="K51" s="17" t="s">
        <v>23</v>
      </c>
      <c r="L51" s="38"/>
      <c r="M51" s="44"/>
    </row>
    <row r="52" spans="2:13" ht="77.5">
      <c r="B52" s="7" t="s">
        <v>175</v>
      </c>
      <c r="C52" s="7" t="s">
        <v>176</v>
      </c>
      <c r="D52" s="7" t="s">
        <v>177</v>
      </c>
      <c r="E52" s="7" t="s">
        <v>20</v>
      </c>
      <c r="F52" s="7">
        <v>2018</v>
      </c>
      <c r="G52" s="7" t="s">
        <v>21</v>
      </c>
      <c r="H52" s="7" t="s">
        <v>178</v>
      </c>
      <c r="I52" s="8">
        <v>37500</v>
      </c>
      <c r="J52" s="34"/>
      <c r="K52" s="15">
        <v>37500</v>
      </c>
      <c r="L52" s="34"/>
      <c r="M52" s="44"/>
    </row>
    <row r="53" spans="2:13" ht="217">
      <c r="B53" s="7" t="s">
        <v>179</v>
      </c>
      <c r="C53" s="7" t="s">
        <v>180</v>
      </c>
      <c r="D53" s="7" t="s">
        <v>181</v>
      </c>
      <c r="E53" s="7" t="s">
        <v>41</v>
      </c>
      <c r="F53" s="7">
        <v>2022</v>
      </c>
      <c r="G53" s="7" t="s">
        <v>115</v>
      </c>
      <c r="H53" s="7" t="s">
        <v>182</v>
      </c>
      <c r="I53" s="8">
        <v>5000</v>
      </c>
      <c r="J53" s="34"/>
      <c r="K53" s="15">
        <v>5000</v>
      </c>
      <c r="L53" s="34"/>
      <c r="M53" s="44"/>
    </row>
    <row r="54" spans="2:13" ht="15.5">
      <c r="B54" s="2">
        <v>5</v>
      </c>
      <c r="C54" s="56" t="s">
        <v>183</v>
      </c>
      <c r="D54" s="56"/>
      <c r="E54" s="11"/>
      <c r="F54" s="11"/>
      <c r="G54" s="11"/>
      <c r="H54" s="11"/>
      <c r="I54" s="4">
        <f>SUM(I55)</f>
        <v>128000</v>
      </c>
      <c r="J54" s="37"/>
      <c r="K54" s="4">
        <f t="shared" ref="K54" si="12">SUM(K55)</f>
        <v>203000</v>
      </c>
      <c r="L54" s="37"/>
      <c r="M54" s="43"/>
    </row>
    <row r="55" spans="2:13" ht="15.5">
      <c r="B55" s="5" t="s">
        <v>184</v>
      </c>
      <c r="C55" s="55" t="s">
        <v>185</v>
      </c>
      <c r="D55" s="55"/>
      <c r="E55" s="5"/>
      <c r="F55" s="5"/>
      <c r="G55" s="5"/>
      <c r="H55" s="5"/>
      <c r="I55" s="6">
        <f>SUM(I56:I63)</f>
        <v>128000</v>
      </c>
      <c r="J55" s="36"/>
      <c r="K55" s="6">
        <f>SUM(K56:K63)</f>
        <v>203000</v>
      </c>
      <c r="L55" s="36"/>
      <c r="M55" s="43"/>
    </row>
    <row r="56" spans="2:13" ht="93">
      <c r="B56" s="7" t="s">
        <v>186</v>
      </c>
      <c r="C56" s="7" t="s">
        <v>187</v>
      </c>
      <c r="D56" s="7" t="s">
        <v>188</v>
      </c>
      <c r="E56" s="7" t="s">
        <v>189</v>
      </c>
      <c r="F56" s="7">
        <v>2019</v>
      </c>
      <c r="G56" s="7" t="s">
        <v>34</v>
      </c>
      <c r="H56" s="7" t="s">
        <v>190</v>
      </c>
      <c r="I56" s="8">
        <v>35000</v>
      </c>
      <c r="J56" s="34"/>
      <c r="K56" s="15">
        <v>35000</v>
      </c>
      <c r="L56" s="34"/>
      <c r="M56" s="42"/>
    </row>
    <row r="57" spans="2:13" ht="62">
      <c r="B57" s="7" t="s">
        <v>191</v>
      </c>
      <c r="C57" s="7" t="s">
        <v>192</v>
      </c>
      <c r="D57" s="9" t="s">
        <v>193</v>
      </c>
      <c r="E57" s="7" t="s">
        <v>27</v>
      </c>
      <c r="F57" s="7">
        <v>2021</v>
      </c>
      <c r="G57" s="7" t="s">
        <v>21</v>
      </c>
      <c r="H57" s="7" t="s">
        <v>194</v>
      </c>
      <c r="I57" s="8">
        <v>30000</v>
      </c>
      <c r="J57" s="34"/>
      <c r="K57" s="15">
        <v>30000</v>
      </c>
      <c r="L57" s="34"/>
      <c r="M57" s="42"/>
    </row>
    <row r="58" spans="2:13" ht="31">
      <c r="B58" s="7" t="s">
        <v>195</v>
      </c>
      <c r="C58" s="7" t="s">
        <v>196</v>
      </c>
      <c r="D58" s="7" t="s">
        <v>197</v>
      </c>
      <c r="E58" s="7" t="s">
        <v>20</v>
      </c>
      <c r="F58" s="7">
        <v>2025</v>
      </c>
      <c r="G58" s="7" t="s">
        <v>34</v>
      </c>
      <c r="H58" s="7" t="s">
        <v>198</v>
      </c>
      <c r="I58" s="8" t="s">
        <v>23</v>
      </c>
      <c r="J58" s="34"/>
      <c r="K58" s="15" t="s">
        <v>23</v>
      </c>
      <c r="L58" s="34"/>
      <c r="M58" s="45"/>
    </row>
    <row r="59" spans="2:13" ht="377">
      <c r="B59" s="7" t="s">
        <v>199</v>
      </c>
      <c r="C59" s="9" t="s">
        <v>200</v>
      </c>
      <c r="D59" s="9" t="s">
        <v>201</v>
      </c>
      <c r="E59" s="7" t="s">
        <v>202</v>
      </c>
      <c r="F59" s="7">
        <v>2021</v>
      </c>
      <c r="G59" s="7" t="s">
        <v>23</v>
      </c>
      <c r="H59" s="7" t="s">
        <v>203</v>
      </c>
      <c r="I59" s="8">
        <v>3000</v>
      </c>
      <c r="J59" s="34">
        <v>0</v>
      </c>
      <c r="K59" s="15">
        <v>3000</v>
      </c>
      <c r="L59" s="34">
        <v>0</v>
      </c>
      <c r="M59" s="58" t="s">
        <v>274</v>
      </c>
    </row>
    <row r="60" spans="2:13" ht="93">
      <c r="B60" s="7" t="s">
        <v>204</v>
      </c>
      <c r="C60" s="7" t="s">
        <v>205</v>
      </c>
      <c r="D60" s="7" t="s">
        <v>206</v>
      </c>
      <c r="E60" s="7" t="s">
        <v>207</v>
      </c>
      <c r="F60" s="7">
        <v>2015</v>
      </c>
      <c r="G60" s="7" t="s">
        <v>21</v>
      </c>
      <c r="H60" s="7" t="s">
        <v>208</v>
      </c>
      <c r="I60" s="8">
        <v>60000</v>
      </c>
      <c r="J60" s="34"/>
      <c r="K60" s="15">
        <v>65000</v>
      </c>
      <c r="L60" s="34"/>
      <c r="M60" s="42"/>
    </row>
    <row r="61" spans="2:13" ht="46.5">
      <c r="B61" s="14" t="s">
        <v>209</v>
      </c>
      <c r="C61" s="7" t="s">
        <v>210</v>
      </c>
      <c r="D61" s="9" t="s">
        <v>211</v>
      </c>
      <c r="E61" s="7" t="s">
        <v>27</v>
      </c>
      <c r="F61" s="7">
        <v>2023</v>
      </c>
      <c r="G61" s="7" t="s">
        <v>21</v>
      </c>
      <c r="H61" s="7" t="s">
        <v>212</v>
      </c>
      <c r="I61" s="8" t="s">
        <v>23</v>
      </c>
      <c r="J61" s="34"/>
      <c r="K61" s="15">
        <v>30000</v>
      </c>
      <c r="L61" s="34"/>
      <c r="M61" s="43"/>
    </row>
    <row r="62" spans="2:13" ht="62">
      <c r="B62" s="7" t="s">
        <v>213</v>
      </c>
      <c r="C62" s="9" t="s">
        <v>214</v>
      </c>
      <c r="D62" s="9" t="s">
        <v>215</v>
      </c>
      <c r="E62" s="7" t="s">
        <v>216</v>
      </c>
      <c r="F62" s="7">
        <v>2023</v>
      </c>
      <c r="G62" s="7" t="s">
        <v>21</v>
      </c>
      <c r="H62" s="7" t="s">
        <v>212</v>
      </c>
      <c r="I62" s="8" t="s">
        <v>23</v>
      </c>
      <c r="J62" s="34"/>
      <c r="K62" s="15">
        <v>40000</v>
      </c>
      <c r="L62" s="34"/>
      <c r="M62" s="44"/>
    </row>
    <row r="63" spans="2:13" ht="93">
      <c r="B63" s="7" t="s">
        <v>217</v>
      </c>
      <c r="C63" s="7" t="s">
        <v>218</v>
      </c>
      <c r="D63" s="7" t="s">
        <v>219</v>
      </c>
      <c r="E63" s="7" t="s">
        <v>220</v>
      </c>
      <c r="F63" s="7">
        <v>2024</v>
      </c>
      <c r="G63" s="7" t="s">
        <v>21</v>
      </c>
      <c r="H63" s="8" t="s">
        <v>23</v>
      </c>
      <c r="I63" s="8" t="s">
        <v>23</v>
      </c>
      <c r="J63" s="34"/>
      <c r="K63" s="15" t="s">
        <v>23</v>
      </c>
      <c r="L63" s="34"/>
      <c r="M63" s="42"/>
    </row>
    <row r="64" spans="2:13" ht="15.5">
      <c r="B64" s="2">
        <v>6</v>
      </c>
      <c r="C64" s="56" t="s">
        <v>221</v>
      </c>
      <c r="D64" s="56"/>
      <c r="E64" s="11"/>
      <c r="F64" s="11"/>
      <c r="G64" s="11"/>
      <c r="H64" s="11"/>
      <c r="I64" s="4">
        <f>SUM(I65,I67,I72,I74)</f>
        <v>9000</v>
      </c>
      <c r="J64" s="37"/>
      <c r="K64" s="4">
        <f>SUM(K65,K67,K72,K74)</f>
        <v>5000</v>
      </c>
      <c r="L64" s="37"/>
      <c r="M64" s="43"/>
    </row>
    <row r="65" spans="2:13" ht="15.5">
      <c r="B65" s="5" t="s">
        <v>222</v>
      </c>
      <c r="C65" s="55" t="s">
        <v>223</v>
      </c>
      <c r="D65" s="55"/>
      <c r="E65" s="5"/>
      <c r="F65" s="5"/>
      <c r="G65" s="5"/>
      <c r="H65" s="5"/>
      <c r="I65" s="6">
        <f>SUM(I66)</f>
        <v>0</v>
      </c>
      <c r="J65" s="36"/>
      <c r="K65" s="6">
        <f>SUM(K66)</f>
        <v>0</v>
      </c>
      <c r="L65" s="36"/>
      <c r="M65" s="43"/>
    </row>
    <row r="66" spans="2:13" ht="93">
      <c r="B66" s="9" t="s">
        <v>224</v>
      </c>
      <c r="C66" s="9" t="s">
        <v>225</v>
      </c>
      <c r="D66" s="9" t="s">
        <v>226</v>
      </c>
      <c r="E66" s="9" t="s">
        <v>216</v>
      </c>
      <c r="F66" s="9">
        <v>2024</v>
      </c>
      <c r="G66" s="9" t="s">
        <v>21</v>
      </c>
      <c r="H66" s="9" t="s">
        <v>227</v>
      </c>
      <c r="I66" s="9" t="s">
        <v>23</v>
      </c>
      <c r="J66" s="40"/>
      <c r="K66" s="19" t="s">
        <v>23</v>
      </c>
      <c r="L66" s="40"/>
      <c r="M66" s="44"/>
    </row>
    <row r="67" spans="2:13" ht="15.5">
      <c r="B67" s="5" t="s">
        <v>228</v>
      </c>
      <c r="C67" s="54" t="s">
        <v>229</v>
      </c>
      <c r="D67" s="54"/>
      <c r="E67" s="5"/>
      <c r="F67" s="5"/>
      <c r="G67" s="5"/>
      <c r="H67" s="5"/>
      <c r="I67" s="5">
        <f>SUM(I68:I71)</f>
        <v>4000</v>
      </c>
      <c r="J67" s="39"/>
      <c r="K67" s="5">
        <f t="shared" ref="K67" si="13">SUM(K68:K69)</f>
        <v>0</v>
      </c>
      <c r="L67" s="39"/>
      <c r="M67" s="43"/>
    </row>
    <row r="68" spans="2:13" ht="377">
      <c r="B68" s="7" t="s">
        <v>230</v>
      </c>
      <c r="C68" s="7" t="s">
        <v>231</v>
      </c>
      <c r="D68" s="7" t="s">
        <v>232</v>
      </c>
      <c r="E68" s="7" t="s">
        <v>233</v>
      </c>
      <c r="F68" s="7">
        <v>2018</v>
      </c>
      <c r="G68" s="7" t="s">
        <v>23</v>
      </c>
      <c r="H68" s="7" t="s">
        <v>23</v>
      </c>
      <c r="I68" s="7" t="s">
        <v>23</v>
      </c>
      <c r="J68" s="38"/>
      <c r="K68" s="17" t="s">
        <v>23</v>
      </c>
      <c r="L68" s="38"/>
      <c r="M68" s="47" t="s">
        <v>269</v>
      </c>
    </row>
    <row r="69" spans="2:13" ht="155">
      <c r="B69" s="7" t="s">
        <v>234</v>
      </c>
      <c r="C69" s="7" t="s">
        <v>235</v>
      </c>
      <c r="D69" s="7" t="s">
        <v>236</v>
      </c>
      <c r="E69" s="7" t="s">
        <v>237</v>
      </c>
      <c r="F69" s="7">
        <v>2018</v>
      </c>
      <c r="G69" s="7" t="s">
        <v>23</v>
      </c>
      <c r="H69" s="7" t="s">
        <v>23</v>
      </c>
      <c r="I69" s="7" t="s">
        <v>23</v>
      </c>
      <c r="J69" s="38"/>
      <c r="K69" s="17" t="s">
        <v>23</v>
      </c>
      <c r="L69" s="38"/>
      <c r="M69" s="44"/>
    </row>
    <row r="70" spans="2:13" ht="131">
      <c r="B70" s="7" t="s">
        <v>238</v>
      </c>
      <c r="C70" s="7" t="s">
        <v>239</v>
      </c>
      <c r="D70" s="7" t="s">
        <v>240</v>
      </c>
      <c r="E70" s="7" t="s">
        <v>241</v>
      </c>
      <c r="F70" s="7">
        <v>2022</v>
      </c>
      <c r="G70" s="7" t="s">
        <v>21</v>
      </c>
      <c r="H70" s="7" t="s">
        <v>242</v>
      </c>
      <c r="I70" s="8">
        <v>4000</v>
      </c>
      <c r="J70" s="34"/>
      <c r="K70" s="15" t="s">
        <v>23</v>
      </c>
      <c r="L70" s="34"/>
      <c r="M70" s="46" t="s">
        <v>270</v>
      </c>
    </row>
    <row r="71" spans="2:13" ht="93">
      <c r="B71" s="7" t="s">
        <v>243</v>
      </c>
      <c r="C71" s="7" t="s">
        <v>244</v>
      </c>
      <c r="D71" s="7" t="s">
        <v>245</v>
      </c>
      <c r="E71" s="7" t="s">
        <v>20</v>
      </c>
      <c r="F71" s="7">
        <v>2021</v>
      </c>
      <c r="G71" s="7" t="s">
        <v>23</v>
      </c>
      <c r="H71" s="7" t="s">
        <v>23</v>
      </c>
      <c r="I71" s="8" t="s">
        <v>23</v>
      </c>
      <c r="J71" s="34"/>
      <c r="K71" s="15" t="s">
        <v>23</v>
      </c>
      <c r="L71" s="34"/>
      <c r="M71" s="44"/>
    </row>
    <row r="72" spans="2:13" ht="15.5">
      <c r="B72" s="5" t="s">
        <v>246</v>
      </c>
      <c r="C72" s="54" t="s">
        <v>247</v>
      </c>
      <c r="D72" s="54"/>
      <c r="E72" s="5"/>
      <c r="F72" s="5"/>
      <c r="G72" s="5"/>
      <c r="H72" s="5"/>
      <c r="I72" s="6">
        <f>SUM(I73)</f>
        <v>5000</v>
      </c>
      <c r="J72" s="36"/>
      <c r="K72" s="6">
        <f t="shared" ref="K72" si="14">SUM(K73)</f>
        <v>5000</v>
      </c>
      <c r="L72" s="36"/>
      <c r="M72" s="43"/>
    </row>
    <row r="73" spans="2:13" ht="218">
      <c r="B73" s="7" t="s">
        <v>248</v>
      </c>
      <c r="C73" s="7" t="s">
        <v>249</v>
      </c>
      <c r="D73" s="7" t="s">
        <v>250</v>
      </c>
      <c r="E73" s="7" t="s">
        <v>251</v>
      </c>
      <c r="F73" s="7">
        <v>2022</v>
      </c>
      <c r="G73" s="7" t="s">
        <v>21</v>
      </c>
      <c r="H73" s="7" t="s">
        <v>252</v>
      </c>
      <c r="I73" s="8">
        <v>5000</v>
      </c>
      <c r="J73" s="34"/>
      <c r="K73" s="15">
        <v>5000</v>
      </c>
      <c r="L73" s="34"/>
      <c r="M73" s="46" t="s">
        <v>271</v>
      </c>
    </row>
    <row r="74" spans="2:13" ht="15.5">
      <c r="B74" s="5" t="s">
        <v>253</v>
      </c>
      <c r="C74" s="54" t="s">
        <v>254</v>
      </c>
      <c r="D74" s="54"/>
      <c r="E74" s="5"/>
      <c r="F74" s="5"/>
      <c r="G74" s="5"/>
      <c r="H74" s="5"/>
      <c r="I74" s="5">
        <f>SUM(I75:I76)</f>
        <v>0</v>
      </c>
      <c r="J74" s="39"/>
      <c r="K74" s="5">
        <f t="shared" ref="K74" si="15">SUM(K75:K76)</f>
        <v>0</v>
      </c>
      <c r="L74" s="39"/>
      <c r="M74" s="43"/>
    </row>
    <row r="75" spans="2:13" ht="282">
      <c r="B75" s="7" t="s">
        <v>255</v>
      </c>
      <c r="C75" s="7" t="s">
        <v>256</v>
      </c>
      <c r="D75" s="7" t="s">
        <v>257</v>
      </c>
      <c r="E75" s="7" t="s">
        <v>258</v>
      </c>
      <c r="F75" s="7">
        <v>2023</v>
      </c>
      <c r="G75" s="7" t="s">
        <v>23</v>
      </c>
      <c r="H75" s="7" t="s">
        <v>23</v>
      </c>
      <c r="I75" s="7" t="s">
        <v>23</v>
      </c>
      <c r="J75" s="38"/>
      <c r="K75" s="17" t="s">
        <v>23</v>
      </c>
      <c r="L75" s="38"/>
      <c r="M75" s="48" t="s">
        <v>272</v>
      </c>
    </row>
    <row r="76" spans="2:13" ht="130.5">
      <c r="B76" s="7" t="s">
        <v>259</v>
      </c>
      <c r="C76" s="7" t="s">
        <v>260</v>
      </c>
      <c r="D76" s="7" t="s">
        <v>261</v>
      </c>
      <c r="E76" s="7" t="s">
        <v>233</v>
      </c>
      <c r="F76" s="7">
        <v>2024</v>
      </c>
      <c r="G76" s="7" t="s">
        <v>23</v>
      </c>
      <c r="H76" s="7" t="s">
        <v>23</v>
      </c>
      <c r="I76" s="7" t="s">
        <v>23</v>
      </c>
      <c r="J76" s="38"/>
      <c r="K76" s="17" t="s">
        <v>23</v>
      </c>
      <c r="L76" s="38"/>
      <c r="M76" s="47" t="s">
        <v>273</v>
      </c>
    </row>
  </sheetData>
  <mergeCells count="21">
    <mergeCell ref="C7:H7"/>
    <mergeCell ref="C12:D12"/>
    <mergeCell ref="C14:D14"/>
    <mergeCell ref="C15:D15"/>
    <mergeCell ref="C21:D21"/>
    <mergeCell ref="M5:M7"/>
    <mergeCell ref="C72:D72"/>
    <mergeCell ref="C74:D74"/>
    <mergeCell ref="C47:D47"/>
    <mergeCell ref="C54:D54"/>
    <mergeCell ref="C55:D55"/>
    <mergeCell ref="C64:D64"/>
    <mergeCell ref="C65:D65"/>
    <mergeCell ref="C67:D67"/>
    <mergeCell ref="C27:D27"/>
    <mergeCell ref="C29:D29"/>
    <mergeCell ref="C30:D30"/>
    <mergeCell ref="C39:D39"/>
    <mergeCell ref="C44:D44"/>
    <mergeCell ref="C46:D46"/>
    <mergeCell ref="C6:D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Juhend</vt:lpstr>
      <vt:lpstr>Tegevused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Peeter Eek</dc:creator>
  <cp:lastModifiedBy>Leena Albreht</cp:lastModifiedBy>
  <dcterms:created xsi:type="dcterms:W3CDTF">2024-02-06T08:30:50Z</dcterms:created>
  <dcterms:modified xsi:type="dcterms:W3CDTF">2024-05-27T14:39:05Z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-1892635049</vt:i4>
  </property>
  <property fmtid="{D5CDD505-2E9C-101B-9397-08002B2CF9AE}" pid="3" name="_NewReviewCycle">
    <vt:lpwstr/>
  </property>
  <property fmtid="{D5CDD505-2E9C-101B-9397-08002B2CF9AE}" pid="4" name="_EmailSubject">
    <vt:lpwstr>KORAK rakendusplaani täitmine 2022 ja 2023</vt:lpwstr>
  </property>
  <property fmtid="{D5CDD505-2E9C-101B-9397-08002B2CF9AE}" pid="5" name="_AuthorEmail">
    <vt:lpwstr>Leena.Albreht@terviseamet.ee</vt:lpwstr>
  </property>
  <property fmtid="{D5CDD505-2E9C-101B-9397-08002B2CF9AE}" pid="6" name="_AuthorEmailDisplayName">
    <vt:lpwstr>Leena Albreht</vt:lpwstr>
  </property>
  <property fmtid="{D5CDD505-2E9C-101B-9397-08002B2CF9AE}" pid="8" name="_PreviousAdHocReviewCycleID">
    <vt:i4>805437324</vt:i4>
  </property>
</Properties>
</file>